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0.0.15\home$\2281\経営比較分析表＿更新関係\ページ内添付ファイル\"/>
    </mc:Choice>
  </mc:AlternateContent>
  <xr:revisionPtr revIDLastSave="0" documentId="13_ncr:1_{CE152C07-EB51-43F8-BC07-89ED37BA52C3}" xr6:coauthVersionLast="36" xr6:coauthVersionMax="36" xr10:uidLastSave="{00000000-0000-0000-0000-000000000000}"/>
  <workbookProtection workbookAlgorithmName="SHA-512" workbookHashValue="owk3vGTJ8pugi8Bun02nvtVgxEQ/rw3Ge1UPQZjhWmzGhOEwWy+Id/+0uukVi5DAypwpQ748DmeAfWF0gcue2g==" workbookSaltValue="W9AHodN+phMPh4RlE7XuwQ==" workbookSpinCount="100000" lockStructure="1"/>
  <bookViews>
    <workbookView xWindow="0" yWindow="0" windowWidth="20520" windowHeight="10943"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W10" i="4" s="1"/>
  <c r="P6" i="5"/>
  <c r="P10" i="4" s="1"/>
  <c r="O6" i="5"/>
  <c r="I10" i="4" s="1"/>
  <c r="N6" i="5"/>
  <c r="B10" i="4" s="1"/>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AL10" i="4"/>
  <c r="AD8" i="4"/>
  <c r="P8" i="4"/>
  <c r="B6" i="4"/>
</calcChain>
</file>

<file path=xl/sharedStrings.xml><?xml version="1.0" encoding="utf-8"?>
<sst xmlns="http://schemas.openxmlformats.org/spreadsheetml/2006/main" count="281" uniqueCount="119">
  <si>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</si>
  <si>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</si>
  <si>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</si>
  <si>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</si>
  <si>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</si>
  <si>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</si>
  <si>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</si>
  <si>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</si>
  <si>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</si>
  <si>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</si>
  <si>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</si>
  <si>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</si>
  <si>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</si>
  <si>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</si>
  <si>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</si>
  <si>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</si>
  <si>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</si>
  <si>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</si>
  <si>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</si>
  <si>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</si>
  <si>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</si>
  <si>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</si>
  <si>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</si>
  <si>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</si>
  <si>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</si>
  <si>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</si>
  <si>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</si>
  <si>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</si>
  <si>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</si>
  <si>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</si>
  <si>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</si>
  <si>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</si>
  <si>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</si>
  <si>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</si>
  <si>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</si>
  <si>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</si>
  <si>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</si>
  <si>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</si>
  <si>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</si>
  <si>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</si>
  <si>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</si>
  <si>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</si>
  <si>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</si>
  <si>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</si>
  <si>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</si>
  <si>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</si>
  <si>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</si>
  <si>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</si>
  <si>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</si>
  <si>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</si>
  <si>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</si>
  <si>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</si>
  <si>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</si>
  <si>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</si>
  <si>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</si>
  <si>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</si>
  <si>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</si>
  <si>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</si>
  <si>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</si>
  <si>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</si>
  <si>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</si>
  <si>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</si>
  <si>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</si>
  <si>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</si>
  <si>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</si>
  <si>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</si>
  <si>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</si>
  <si>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</si>
  <si>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</si>
  <si>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</si>
  <si>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</si>
  <si>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</si>
  <si>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</si>
  <si>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</si>
  <si>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</si>
  <si>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</si>
  <si>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</si>
  <si>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</si>
  <si>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</si>
  <si>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</si>
  <si>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</si>
  <si>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</si>
  <si>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</si>
  <si>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</si>
  <si>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</si>
  <si>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</si>
  <si>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</si>
  <si>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</si>
  <si>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</si>
  <si>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</si>
  <si>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</si>
  <si>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</si>
  <si>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</si>
  <si>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</si>
  <si>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</si>
  <si>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</si>
  <si>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</si>
  <si>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</si>
  <si>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</si>
  <si>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</si>
  <si>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</si>
  <si>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</si>
  <si>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</si>
  <si>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</si>
  <si>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</si>
  <si>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</si>
  <si>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</si>
  <si>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</si>
  <si>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</si>
  <si>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</si>
  <si>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</si>
  <si>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</si>
  <si>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</si>
  <si>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</si>
  <si>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施設供用開始後、４０年以上経過し、今後老朽化により、突発的な修繕が発生することを想定し、配管などの更新を計画的に行っていく必要がある。</t>
    <rPh sb="1" eb="3">
      <t>シセツ</t>
    </rPh>
    <rPh sb="3" eb="5">
      <t>キョウヨウ</t>
    </rPh>
    <rPh sb="5" eb="7">
      <t>カイシ</t>
    </rPh>
    <rPh sb="7" eb="8">
      <t>ゴ</t>
    </rPh>
    <rPh sb="11" eb="14">
      <t>ネンイジョウ</t>
    </rPh>
    <rPh sb="14" eb="16">
      <t>ケイカ</t>
    </rPh>
    <rPh sb="18" eb="20">
      <t>コンゴ</t>
    </rPh>
    <rPh sb="20" eb="23">
      <t>ロウキュウカ</t>
    </rPh>
    <rPh sb="27" eb="30">
      <t>トッパツテキ</t>
    </rPh>
    <rPh sb="31" eb="33">
      <t>シュウゼン</t>
    </rPh>
    <rPh sb="34" eb="36">
      <t>ハッセイ</t>
    </rPh>
    <rPh sb="41" eb="43">
      <t>ソウテイ</t>
    </rPh>
    <rPh sb="45" eb="47">
      <t>ハイカン</t>
    </rPh>
    <rPh sb="50" eb="52">
      <t>コウシン</t>
    </rPh>
    <rPh sb="53" eb="56">
      <t>ケイカクテキ</t>
    </rPh>
    <rPh sb="57" eb="58">
      <t>オコナ</t>
    </rPh>
    <rPh sb="62" eb="64">
      <t>ヒツヨウ</t>
    </rPh>
    <phoneticPr fontId="4"/>
  </si>
  <si>
    <r>
      <t>　現時点において、経営の健全性や施設の安全供給は保たれているものの、老朽化した施設等の改修や更新が必要になってくると想定される。
　今後日常点検を強化し、計画的更新による施設管理のもと、安定した事業経営を行っていく。
　</t>
    </r>
    <r>
      <rPr>
        <sz val="11"/>
        <color rgb="FFFF0000"/>
        <rFont val="ＭＳ ゴシック"/>
        <family val="3"/>
        <charset val="128"/>
      </rPr>
      <t>また、令和２年度策定の経営戦略についても、管路更新計画を踏まえ、令和７年度までに改定し、より実効性の高いものとしていく。</t>
    </r>
    <rPh sb="1" eb="4">
      <t>ゲンジテン</t>
    </rPh>
    <rPh sb="9" eb="11">
      <t>ケイエイ</t>
    </rPh>
    <rPh sb="12" eb="15">
      <t>ケンゼンセイ</t>
    </rPh>
    <rPh sb="16" eb="18">
      <t>シセツ</t>
    </rPh>
    <rPh sb="19" eb="21">
      <t>アンゼン</t>
    </rPh>
    <rPh sb="21" eb="23">
      <t>キョウキュウ</t>
    </rPh>
    <rPh sb="24" eb="25">
      <t>タモ</t>
    </rPh>
    <rPh sb="34" eb="37">
      <t>ロウキュウカ</t>
    </rPh>
    <rPh sb="39" eb="41">
      <t>シセツ</t>
    </rPh>
    <rPh sb="41" eb="42">
      <t>トウ</t>
    </rPh>
    <rPh sb="43" eb="45">
      <t>カイシュウ</t>
    </rPh>
    <rPh sb="46" eb="48">
      <t>コウシン</t>
    </rPh>
    <rPh sb="49" eb="51">
      <t>ヒツヨウ</t>
    </rPh>
    <rPh sb="58" eb="60">
      <t>ソウテイ</t>
    </rPh>
    <rPh sb="66" eb="68">
      <t>コンゴ</t>
    </rPh>
    <rPh sb="68" eb="70">
      <t>ニチジョウ</t>
    </rPh>
    <rPh sb="70" eb="72">
      <t>テンケン</t>
    </rPh>
    <rPh sb="73" eb="75">
      <t>キョウカ</t>
    </rPh>
    <rPh sb="77" eb="80">
      <t>ケイカクテキ</t>
    </rPh>
    <rPh sb="80" eb="82">
      <t>コウシン</t>
    </rPh>
    <rPh sb="85" eb="87">
      <t>シセツ</t>
    </rPh>
    <rPh sb="87" eb="89">
      <t>カンリ</t>
    </rPh>
    <rPh sb="93" eb="95">
      <t>アンテイ</t>
    </rPh>
    <rPh sb="97" eb="99">
      <t>ジギョウ</t>
    </rPh>
    <rPh sb="99" eb="101">
      <t>ケイエイ</t>
    </rPh>
    <rPh sb="102" eb="103">
      <t>オコナ</t>
    </rPh>
    <rPh sb="113" eb="115">
      <t>レイワ</t>
    </rPh>
    <rPh sb="116" eb="118">
      <t>ネンド</t>
    </rPh>
    <rPh sb="118" eb="120">
      <t>サクテイ</t>
    </rPh>
    <rPh sb="121" eb="123">
      <t>ケイエイ</t>
    </rPh>
    <rPh sb="123" eb="125">
      <t>センリャク</t>
    </rPh>
    <rPh sb="131" eb="133">
      <t>カンロ</t>
    </rPh>
    <rPh sb="133" eb="135">
      <t>コウシン</t>
    </rPh>
    <rPh sb="135" eb="137">
      <t>ケイカク</t>
    </rPh>
    <rPh sb="138" eb="139">
      <t>フ</t>
    </rPh>
    <rPh sb="142" eb="144">
      <t>レイワ</t>
    </rPh>
    <rPh sb="145" eb="147">
      <t>ネンド</t>
    </rPh>
    <rPh sb="150" eb="152">
      <t>カイテイ</t>
    </rPh>
    <rPh sb="156" eb="159">
      <t>ジッコウセイ</t>
    </rPh>
    <rPh sb="160" eb="161">
      <t>タカ</t>
    </rPh>
    <phoneticPr fontId="4"/>
  </si>
  <si>
    <r>
      <t>　収益的</t>
    </r>
    <r>
      <rPr>
        <b/>
        <sz val="11"/>
        <rFont val="ＭＳ ゴシック"/>
        <family val="3"/>
        <charset val="128"/>
      </rPr>
      <t>収支</t>
    </r>
    <r>
      <rPr>
        <sz val="11"/>
        <rFont val="ＭＳ ゴシック"/>
        <family val="3"/>
        <charset val="128"/>
      </rPr>
      <t>比率や料金回収率で見ると、施設管理費の増加や給水人口の減少により右肩下がりとなっているが、100％を超えており、類似団体平均値を上回っている。経営の健全性・効率性の面では高水準が維持されていて良好な状態であると判断できる。
　</t>
    </r>
    <rPh sb="2" eb="3">
      <t>キュウシュウ</t>
    </rPh>
    <rPh sb="4" eb="6">
      <t>シュウシ</t>
    </rPh>
    <rPh sb="6" eb="8">
      <t>ヒリツ</t>
    </rPh>
    <rPh sb="9" eb="11">
      <t>リョウキン</t>
    </rPh>
    <rPh sb="11" eb="13">
      <t>カイシュウ</t>
    </rPh>
    <rPh sb="13" eb="14">
      <t>リツ</t>
    </rPh>
    <rPh sb="15" eb="16">
      <t>ミ</t>
    </rPh>
    <rPh sb="56" eb="57">
      <t>コ</t>
    </rPh>
    <rPh sb="62" eb="64">
      <t>ルイジ</t>
    </rPh>
    <rPh sb="64" eb="66">
      <t>ダンタイ</t>
    </rPh>
    <rPh sb="66" eb="69">
      <t>ヘイキンチ</t>
    </rPh>
    <rPh sb="70" eb="72">
      <t>ウワマワ</t>
    </rPh>
    <rPh sb="77" eb="79">
      <t>ケイエイ</t>
    </rPh>
    <rPh sb="80" eb="83">
      <t>ケンゼンセイ</t>
    </rPh>
    <rPh sb="84" eb="86">
      <t>コウリツ</t>
    </rPh>
    <rPh sb="86" eb="87">
      <t>セイ</t>
    </rPh>
    <rPh sb="88" eb="89">
      <t>メン</t>
    </rPh>
    <rPh sb="91" eb="92">
      <t>コウ</t>
    </rPh>
    <rPh sb="92" eb="94">
      <t>スイジュン</t>
    </rPh>
    <rPh sb="95" eb="97">
      <t>イジ</t>
    </rPh>
    <rPh sb="102" eb="104">
      <t>リョウコウ</t>
    </rPh>
    <rPh sb="105" eb="107">
      <t>ジョウタイ</t>
    </rPh>
    <rPh sb="111" eb="113">
      <t>ハンダン</t>
    </rPh>
    <phoneticPr fontId="4"/>
  </si>
  <si>
    <t>　収益的収支比率や料金回収率で見ると、施設管理費の増加や給水人口の減少により右肩下がりとなっているが、100％を超えており、類似団体平均値を上回っている。経営の健全性・効率性の面では高水準が維持されていて良好な状態であると判断できる。
　</t>
    <rPh sb="2" eb="3">
      <t>キュウシュウ</t>
    </rPh>
    <rPh sb="4" eb="6">
      <t>シュウシ</t>
    </rPh>
    <rPh sb="6" eb="8">
      <t>ヒリツ</t>
    </rPh>
    <rPh sb="9" eb="11">
      <t>リョウキン</t>
    </rPh>
    <rPh sb="11" eb="13">
      <t>カイシュウ</t>
    </rPh>
    <rPh sb="13" eb="14">
      <t>リツ</t>
    </rPh>
    <rPh sb="15" eb="16">
      <t>ミ</t>
    </rPh>
    <rPh sb="56" eb="57">
      <t>コ</t>
    </rPh>
    <rPh sb="62" eb="64">
      <t>ルイジ</t>
    </rPh>
    <rPh sb="64" eb="66">
      <t>ダンタイ</t>
    </rPh>
    <rPh sb="66" eb="69">
      <t>ヘイキンチ</t>
    </rPh>
    <rPh sb="70" eb="72">
      <t>ウワマワ</t>
    </rPh>
    <rPh sb="77" eb="79">
      <t>ケイエイ</t>
    </rPh>
    <rPh sb="80" eb="83">
      <t>ケンゼンセイ</t>
    </rPh>
    <rPh sb="84" eb="86">
      <t>コウリツ</t>
    </rPh>
    <rPh sb="86" eb="87">
      <t>セイ</t>
    </rPh>
    <rPh sb="88" eb="89">
      <t>メン</t>
    </rPh>
    <rPh sb="91" eb="92">
      <t>コウ</t>
    </rPh>
    <rPh sb="92" eb="94">
      <t>スイジュン</t>
    </rPh>
    <rPh sb="95" eb="97">
      <t>イジ</t>
    </rPh>
    <rPh sb="102" eb="104">
      <t>リョウコウ</t>
    </rPh>
    <rPh sb="105" eb="107">
      <t>ジョウタイ</t>
    </rPh>
    <rPh sb="111" eb="113">
      <t>ハンダン</t>
    </rPh>
    <phoneticPr fontId="4"/>
  </si>
  <si>
    <r>
      <t>　現時点において、経営の健全性や施設の安全供給は保たれているものの、老朽化した施設等の改修や更新が必要になってくると想定される。
　今後日常点検を強化し、計画的更新による施設管理のもと、安定した事業経営を行っていく。
　</t>
    </r>
    <r>
      <rPr>
        <sz val="11"/>
        <rFont val="ＭＳ ゴシック"/>
        <family val="3"/>
        <charset val="128"/>
      </rPr>
      <t>また、令和２年度策定の経営戦略についても、管路更新計画を踏まえ、令和７年度までに改定し、より実効性の高いものとしていく。</t>
    </r>
    <rPh sb="1" eb="4">
      <t>ゲンジテン</t>
    </rPh>
    <rPh sb="9" eb="11">
      <t>ケイエイ</t>
    </rPh>
    <rPh sb="12" eb="15">
      <t>ケンゼンセイ</t>
    </rPh>
    <rPh sb="16" eb="18">
      <t>シセツ</t>
    </rPh>
    <rPh sb="19" eb="21">
      <t>アンゼン</t>
    </rPh>
    <rPh sb="21" eb="23">
      <t>キョウキュウ</t>
    </rPh>
    <rPh sb="24" eb="25">
      <t>タモ</t>
    </rPh>
    <rPh sb="34" eb="37">
      <t>ロウキュウカ</t>
    </rPh>
    <rPh sb="39" eb="41">
      <t>シセツ</t>
    </rPh>
    <rPh sb="41" eb="42">
      <t>トウ</t>
    </rPh>
    <rPh sb="43" eb="45">
      <t>カイシュウ</t>
    </rPh>
    <rPh sb="46" eb="48">
      <t>コウシン</t>
    </rPh>
    <rPh sb="49" eb="51">
      <t>ヒツヨウ</t>
    </rPh>
    <rPh sb="58" eb="60">
      <t>ソウテイ</t>
    </rPh>
    <rPh sb="66" eb="68">
      <t>コンゴ</t>
    </rPh>
    <rPh sb="68" eb="70">
      <t>ニチジョウ</t>
    </rPh>
    <rPh sb="70" eb="72">
      <t>テンケン</t>
    </rPh>
    <rPh sb="73" eb="75">
      <t>キョウカ</t>
    </rPh>
    <rPh sb="77" eb="80">
      <t>ケイカクテキ</t>
    </rPh>
    <rPh sb="80" eb="82">
      <t>コウシン</t>
    </rPh>
    <rPh sb="85" eb="87">
      <t>シセツ</t>
    </rPh>
    <rPh sb="87" eb="89">
      <t>カンリ</t>
    </rPh>
    <rPh sb="93" eb="95">
      <t>アンテイ</t>
    </rPh>
    <rPh sb="97" eb="99">
      <t>ジギョウ</t>
    </rPh>
    <rPh sb="99" eb="101">
      <t>ケイエイ</t>
    </rPh>
    <rPh sb="102" eb="103">
      <t>オコナ</t>
    </rPh>
    <rPh sb="113" eb="115">
      <t>レイワ</t>
    </rPh>
    <rPh sb="116" eb="118">
      <t>ネンド</t>
    </rPh>
    <rPh sb="118" eb="120">
      <t>サクテイ</t>
    </rPh>
    <rPh sb="121" eb="123">
      <t>ケイエイ</t>
    </rPh>
    <rPh sb="123" eb="125">
      <t>センリャク</t>
    </rPh>
    <rPh sb="131" eb="133">
      <t>カンロ</t>
    </rPh>
    <rPh sb="133" eb="135">
      <t>コウシン</t>
    </rPh>
    <rPh sb="135" eb="137">
      <t>ケイカク</t>
    </rPh>
    <rPh sb="138" eb="139">
      <t>フ</t>
    </rPh>
    <rPh sb="142" eb="144">
      <t>レイワ</t>
    </rPh>
    <rPh sb="145" eb="147">
      <t>ネンド</t>
    </rPh>
    <rPh sb="150" eb="152">
      <t>カイテイ</t>
    </rPh>
    <rPh sb="156" eb="159">
      <t>ジッコウセイ</t>
    </rPh>
    <rPh sb="160" eb="161">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</si>
</sst>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41-40A3-BC08-B74FAD325EF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B741-40A3-BC08-B74FAD325EF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88.27</c:v>
                </c:pt>
                <c:pt idx="1">
                  <c:v>88.27</c:v>
                </c:pt>
                <c:pt idx="2">
                  <c:v>88.27</c:v>
                </c:pt>
                <c:pt idx="3">
                  <c:v>88.27</c:v>
                </c:pt>
                <c:pt idx="4">
                  <c:v>89.82</c:v>
                </c:pt>
              </c:numCache>
            </c:numRef>
          </c:val>
          <c:extLst>
            <c:ext xmlns:c16="http://schemas.microsoft.com/office/drawing/2014/chart" uri="{C3380CC4-5D6E-409C-BE32-E72D297353CC}">
              <c16:uniqueId val="{00000000-0F92-463B-9500-CB270795A3C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0F92-463B-9500-CB270795A3C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c:v>
                </c:pt>
                <c:pt idx="1">
                  <c:v>92</c:v>
                </c:pt>
                <c:pt idx="2">
                  <c:v>92</c:v>
                </c:pt>
                <c:pt idx="3">
                  <c:v>92</c:v>
                </c:pt>
                <c:pt idx="4">
                  <c:v>92.6</c:v>
                </c:pt>
              </c:numCache>
            </c:numRef>
          </c:val>
          <c:extLst>
            <c:ext xmlns:c16="http://schemas.microsoft.com/office/drawing/2014/chart" uri="{C3380CC4-5D6E-409C-BE32-E72D297353CC}">
              <c16:uniqueId val="{00000000-5BF3-4B2A-9F6A-CE4DB19CBF7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5BF3-4B2A-9F6A-CE4DB19CBF7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231.13</c:v>
                </c:pt>
                <c:pt idx="1">
                  <c:v>176.57</c:v>
                </c:pt>
                <c:pt idx="2">
                  <c:v>150.56</c:v>
                </c:pt>
                <c:pt idx="3">
                  <c:v>120.62</c:v>
                </c:pt>
                <c:pt idx="4">
                  <c:v>126.55</c:v>
                </c:pt>
              </c:numCache>
            </c:numRef>
          </c:val>
          <c:extLst>
            <c:ext xmlns:c16="http://schemas.microsoft.com/office/drawing/2014/chart" uri="{C3380CC4-5D6E-409C-BE32-E72D297353CC}">
              <c16:uniqueId val="{00000000-95DD-4DD7-916B-D7CF8D5E88E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95DD-4DD7-916B-D7CF8D5E88E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3-4767-A644-A66DDB7854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3-4767-A644-A66DDB7854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3-445A-8639-C845BD8787A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3-445A-8639-C845BD8787A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96-41B7-8D55-C15AD293D49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96-41B7-8D55-C15AD293D49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5-4116-BF4B-9B5438DEB4C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5-4116-BF4B-9B5438DEB4C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39-4AA7-819C-CC482C79E23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2E39-4AA7-819C-CC482C79E23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231.06</c:v>
                </c:pt>
                <c:pt idx="1">
                  <c:v>176.51</c:v>
                </c:pt>
                <c:pt idx="2">
                  <c:v>150.51</c:v>
                </c:pt>
                <c:pt idx="3">
                  <c:v>120.54</c:v>
                </c:pt>
                <c:pt idx="4">
                  <c:v>126.5</c:v>
                </c:pt>
              </c:numCache>
            </c:numRef>
          </c:val>
          <c:extLst>
            <c:ext xmlns:c16="http://schemas.microsoft.com/office/drawing/2014/chart" uri="{C3380CC4-5D6E-409C-BE32-E72D297353CC}">
              <c16:uniqueId val="{00000000-08FE-4146-BF90-E96836900C4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08FE-4146-BF90-E96836900C4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120.33</c:v>
                </c:pt>
                <c:pt idx="1">
                  <c:v>154.66999999999999</c:v>
                </c:pt>
                <c:pt idx="2">
                  <c:v>177.6</c:v>
                </c:pt>
                <c:pt idx="3">
                  <c:v>220.07</c:v>
                </c:pt>
                <c:pt idx="4">
                  <c:v>199.49</c:v>
                </c:pt>
              </c:numCache>
            </c:numRef>
          </c:val>
          <c:extLst>
            <c:ext xmlns:c16="http://schemas.microsoft.com/office/drawing/2014/chart" uri="{C3380CC4-5D6E-409C-BE32-E72D297353CC}">
              <c16:uniqueId val="{00000000-89C2-4C13-8DDB-9873B229F7F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89C2-4C13-8DDB-9873B229F7F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9" zoomScaleNormal="100" workbookViewId="0">
      <selection activeCell="BL66" sqref="BL66:BZ82"/>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青森県　大鰐町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9182</v>
      </c>
      <c r="AM8" s="51"/>
      <c r="AN8" s="51"/>
      <c r="AO8" s="51"/>
      <c r="AP8" s="51"/>
      <c r="AQ8" s="51"/>
      <c r="AR8" s="51"/>
      <c r="AS8" s="51"/>
      <c r="AT8" s="47">
        <f>データ!$S$6</f>
        <v>163.43</v>
      </c>
      <c r="AU8" s="47"/>
      <c r="AV8" s="47"/>
      <c r="AW8" s="47"/>
      <c r="AX8" s="47"/>
      <c r="AY8" s="47"/>
      <c r="AZ8" s="47"/>
      <c r="BA8" s="47"/>
      <c r="BB8" s="47">
        <f>データ!$T$6</f>
        <v>56.18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5">
      <c r="A10" s="2"/>
      <c r="B10" s="47" t="str">
        <f>データ!$N$6</f>
        <v>-</v>
      </c>
      <c r="C10" s="47"/>
      <c r="D10" s="47"/>
      <c r="E10" s="47"/>
      <c r="F10" s="47"/>
      <c r="G10" s="47"/>
      <c r="H10" s="47"/>
      <c r="I10" s="47" t="str">
        <f>データ!$O$6</f>
        <v>該当数値なし</v>
      </c>
      <c r="J10" s="47"/>
      <c r="K10" s="47"/>
      <c r="L10" s="47"/>
      <c r="M10" s="47"/>
      <c r="N10" s="47"/>
      <c r="O10" s="47"/>
      <c r="P10" s="47">
        <f>データ!$P$6</f>
        <v>1.38</v>
      </c>
      <c r="Q10" s="47"/>
      <c r="R10" s="47"/>
      <c r="S10" s="47"/>
      <c r="T10" s="47"/>
      <c r="U10" s="47"/>
      <c r="V10" s="47"/>
      <c r="W10" s="51">
        <f>データ!$Q$6</f>
        <v>3300</v>
      </c>
      <c r="X10" s="51"/>
      <c r="Y10" s="51"/>
      <c r="Z10" s="51"/>
      <c r="AA10" s="51"/>
      <c r="AB10" s="51"/>
      <c r="AC10" s="51"/>
      <c r="AD10" s="2"/>
      <c r="AE10" s="2"/>
      <c r="AF10" s="2"/>
      <c r="AG10" s="2"/>
      <c r="AH10" s="2"/>
      <c r="AI10" s="2"/>
      <c r="AJ10" s="2"/>
      <c r="AK10" s="2"/>
      <c r="AL10" s="51">
        <f>データ!$U$6</f>
        <v>126</v>
      </c>
      <c r="AM10" s="51"/>
      <c r="AN10" s="51"/>
      <c r="AO10" s="51"/>
      <c r="AP10" s="51"/>
      <c r="AQ10" s="51"/>
      <c r="AR10" s="51"/>
      <c r="AS10" s="51"/>
      <c r="AT10" s="47">
        <f>データ!$V$6</f>
        <v>0.06</v>
      </c>
      <c r="AU10" s="47"/>
      <c r="AV10" s="47"/>
      <c r="AW10" s="47"/>
      <c r="AX10" s="47"/>
      <c r="AY10" s="47"/>
      <c r="AZ10" s="47"/>
      <c r="BA10" s="47"/>
      <c r="BB10" s="47">
        <f>データ!$W$6</f>
        <v>2100</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LR40kfueTjKLG0WcPD/FZRJNnwpCc36q1F4tUuNytCbjNDOZ8Pesi2CMS/eVVPKPWhg+XXrsRPtK28iFYAkVmA==" saltValue="fcrpIJh1gJEBzIEA27XH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5">
      <c r="A6" s="29" t="s">
        <v>95</v>
      </c>
      <c r="B6" s="34">
        <f>B7</f>
        <v>2020</v>
      </c>
      <c r="C6" s="34">
        <f t="shared" ref="C6:W6" si="3">C7</f>
        <v>23621</v>
      </c>
      <c r="D6" s="34">
        <f t="shared" si="3"/>
        <v>47</v>
      </c>
      <c r="E6" s="34">
        <f t="shared" si="3"/>
        <v>1</v>
      </c>
      <c r="F6" s="34">
        <f t="shared" si="3"/>
        <v>0</v>
      </c>
      <c r="G6" s="34">
        <f t="shared" si="3"/>
        <v>0</v>
      </c>
      <c r="H6" s="34" t="str">
        <f t="shared" si="3"/>
        <v>青森県　大鰐町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1.38</v>
      </c>
      <c r="Q6" s="35">
        <f t="shared" si="3"/>
        <v>3300</v>
      </c>
      <c r="R6" s="35">
        <f t="shared" si="3"/>
        <v>9182</v>
      </c>
      <c r="S6" s="35">
        <f t="shared" si="3"/>
        <v>163.43</v>
      </c>
      <c r="T6" s="35">
        <f t="shared" si="3"/>
        <v>56.18</v>
      </c>
      <c r="U6" s="35">
        <f t="shared" si="3"/>
        <v>126</v>
      </c>
      <c r="V6" s="35">
        <f t="shared" si="3"/>
        <v>0.06</v>
      </c>
      <c r="W6" s="35">
        <f t="shared" si="3"/>
        <v>2100</v>
      </c>
      <c r="X6" s="36">
        <f>IF(X7="",NA(),X7)</f>
        <v>231.13</v>
      </c>
      <c r="Y6" s="36">
        <f t="shared" ref="Y6:AG6" si="4">IF(Y7="",NA(),Y7)</f>
        <v>176.57</v>
      </c>
      <c r="Z6" s="36">
        <f t="shared" si="4"/>
        <v>150.56</v>
      </c>
      <c r="AA6" s="36">
        <f t="shared" si="4"/>
        <v>120.62</v>
      </c>
      <c r="AB6" s="36">
        <f t="shared" si="4"/>
        <v>126.55</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1595.62</v>
      </c>
      <c r="BK6" s="36">
        <f t="shared" si="7"/>
        <v>1302.33</v>
      </c>
      <c r="BL6" s="36">
        <f t="shared" si="7"/>
        <v>1274.21</v>
      </c>
      <c r="BM6" s="36">
        <f t="shared" si="7"/>
        <v>1183.92</v>
      </c>
      <c r="BN6" s="36">
        <f t="shared" si="7"/>
        <v>1128.72</v>
      </c>
      <c r="BO6" s="35" t="str">
        <f>IF(BO7="","",IF(BO7="-","【-】","【"&amp;SUBSTITUTE(TEXT(BO7,"#,##0.00"),"-","△")&amp;"】"))</f>
        <v>【949.15】</v>
      </c>
      <c r="BP6" s="36">
        <f>IF(BP7="",NA(),BP7)</f>
        <v>231.06</v>
      </c>
      <c r="BQ6" s="36">
        <f t="shared" ref="BQ6:BY6" si="8">IF(BQ7="",NA(),BQ7)</f>
        <v>176.51</v>
      </c>
      <c r="BR6" s="36">
        <f t="shared" si="8"/>
        <v>150.51</v>
      </c>
      <c r="BS6" s="36">
        <f t="shared" si="8"/>
        <v>120.54</v>
      </c>
      <c r="BT6" s="36">
        <f t="shared" si="8"/>
        <v>126.5</v>
      </c>
      <c r="BU6" s="36">
        <f t="shared" si="8"/>
        <v>37.92</v>
      </c>
      <c r="BV6" s="36">
        <f t="shared" si="8"/>
        <v>40.89</v>
      </c>
      <c r="BW6" s="36">
        <f t="shared" si="8"/>
        <v>41.25</v>
      </c>
      <c r="BX6" s="36">
        <f t="shared" si="8"/>
        <v>42.5</v>
      </c>
      <c r="BY6" s="36">
        <f t="shared" si="8"/>
        <v>41.84</v>
      </c>
      <c r="BZ6" s="35" t="str">
        <f>IF(BZ7="","",IF(BZ7="-","【-】","【"&amp;SUBSTITUTE(TEXT(BZ7,"#,##0.00"),"-","△")&amp;"】"))</f>
        <v>【55.87】</v>
      </c>
      <c r="CA6" s="36">
        <f>IF(CA7="",NA(),CA7)</f>
        <v>120.33</v>
      </c>
      <c r="CB6" s="36">
        <f t="shared" ref="CB6:CJ6" si="9">IF(CB7="",NA(),CB7)</f>
        <v>154.66999999999999</v>
      </c>
      <c r="CC6" s="36">
        <f t="shared" si="9"/>
        <v>177.6</v>
      </c>
      <c r="CD6" s="36">
        <f t="shared" si="9"/>
        <v>220.07</v>
      </c>
      <c r="CE6" s="36">
        <f t="shared" si="9"/>
        <v>199.49</v>
      </c>
      <c r="CF6" s="36">
        <f t="shared" si="9"/>
        <v>423.18</v>
      </c>
      <c r="CG6" s="36">
        <f t="shared" si="9"/>
        <v>383.2</v>
      </c>
      <c r="CH6" s="36">
        <f t="shared" si="9"/>
        <v>383.25</v>
      </c>
      <c r="CI6" s="36">
        <f t="shared" si="9"/>
        <v>377.72</v>
      </c>
      <c r="CJ6" s="36">
        <f t="shared" si="9"/>
        <v>390.47</v>
      </c>
      <c r="CK6" s="35" t="str">
        <f>IF(CK7="","",IF(CK7="-","【-】","【"&amp;SUBSTITUTE(TEXT(CK7,"#,##0.00"),"-","△")&amp;"】"))</f>
        <v>【288.19】</v>
      </c>
      <c r="CL6" s="36">
        <f>IF(CL7="",NA(),CL7)</f>
        <v>88.27</v>
      </c>
      <c r="CM6" s="36">
        <f t="shared" ref="CM6:CU6" si="10">IF(CM7="",NA(),CM7)</f>
        <v>88.27</v>
      </c>
      <c r="CN6" s="36">
        <f t="shared" si="10"/>
        <v>88.27</v>
      </c>
      <c r="CO6" s="36">
        <f t="shared" si="10"/>
        <v>88.27</v>
      </c>
      <c r="CP6" s="36">
        <f t="shared" si="10"/>
        <v>89.82</v>
      </c>
      <c r="CQ6" s="36">
        <f t="shared" si="10"/>
        <v>46.9</v>
      </c>
      <c r="CR6" s="36">
        <f t="shared" si="10"/>
        <v>47.95</v>
      </c>
      <c r="CS6" s="36">
        <f t="shared" si="10"/>
        <v>48.26</v>
      </c>
      <c r="CT6" s="36">
        <f t="shared" si="10"/>
        <v>48.01</v>
      </c>
      <c r="CU6" s="36">
        <f t="shared" si="10"/>
        <v>49.08</v>
      </c>
      <c r="CV6" s="35" t="str">
        <f>IF(CV7="","",IF(CV7="-","【-】","【"&amp;SUBSTITUTE(TEXT(CV7,"#,##0.00"),"-","△")&amp;"】"))</f>
        <v>【56.31】</v>
      </c>
      <c r="CW6" s="36">
        <f>IF(CW7="",NA(),CW7)</f>
        <v>92</v>
      </c>
      <c r="CX6" s="36">
        <f t="shared" ref="CX6:DF6" si="11">IF(CX7="",NA(),CX7)</f>
        <v>92</v>
      </c>
      <c r="CY6" s="36">
        <f t="shared" si="11"/>
        <v>92</v>
      </c>
      <c r="CZ6" s="36">
        <f t="shared" si="11"/>
        <v>92</v>
      </c>
      <c r="DA6" s="36">
        <f t="shared" si="11"/>
        <v>92.6</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5">
      <c r="A7" s="29"/>
      <c r="B7" s="38">
        <v>2020</v>
      </c>
      <c r="C7" s="38">
        <v>23621</v>
      </c>
      <c r="D7" s="38">
        <v>47</v>
      </c>
      <c r="E7" s="38">
        <v>1</v>
      </c>
      <c r="F7" s="38">
        <v>0</v>
      </c>
      <c r="G7" s="38">
        <v>0</v>
      </c>
      <c r="H7" s="38" t="s">
        <v>96</v>
      </c>
      <c r="I7" s="38" t="s">
        <v>97</v>
      </c>
      <c r="J7" s="38" t="s">
        <v>98</v>
      </c>
      <c r="K7" s="38" t="s">
        <v>99</v>
      </c>
      <c r="L7" s="38" t="s">
        <v>100</v>
      </c>
      <c r="M7" s="38" t="s">
        <v>101</v>
      </c>
      <c r="N7" s="39" t="s">
        <v>102</v>
      </c>
      <c r="O7" s="39" t="s">
        <v>103</v>
      </c>
      <c r="P7" s="39">
        <v>1.38</v>
      </c>
      <c r="Q7" s="39">
        <v>3300</v>
      </c>
      <c r="R7" s="39">
        <v>9182</v>
      </c>
      <c r="S7" s="39">
        <v>163.43</v>
      </c>
      <c r="T7" s="39">
        <v>56.18</v>
      </c>
      <c r="U7" s="39">
        <v>126</v>
      </c>
      <c r="V7" s="39">
        <v>0.06</v>
      </c>
      <c r="W7" s="39">
        <v>2100</v>
      </c>
      <c r="X7" s="39">
        <v>231.13</v>
      </c>
      <c r="Y7" s="39">
        <v>176.57</v>
      </c>
      <c r="Z7" s="39">
        <v>150.56</v>
      </c>
      <c r="AA7" s="39">
        <v>120.62</v>
      </c>
      <c r="AB7" s="39">
        <v>126.55</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1595.62</v>
      </c>
      <c r="BK7" s="39">
        <v>1302.33</v>
      </c>
      <c r="BL7" s="39">
        <v>1274.21</v>
      </c>
      <c r="BM7" s="39">
        <v>1183.92</v>
      </c>
      <c r="BN7" s="39">
        <v>1128.72</v>
      </c>
      <c r="BO7" s="39">
        <v>949.15</v>
      </c>
      <c r="BP7" s="39">
        <v>231.06</v>
      </c>
      <c r="BQ7" s="39">
        <v>176.51</v>
      </c>
      <c r="BR7" s="39">
        <v>150.51</v>
      </c>
      <c r="BS7" s="39">
        <v>120.54</v>
      </c>
      <c r="BT7" s="39">
        <v>126.5</v>
      </c>
      <c r="BU7" s="39">
        <v>37.92</v>
      </c>
      <c r="BV7" s="39">
        <v>40.89</v>
      </c>
      <c r="BW7" s="39">
        <v>41.25</v>
      </c>
      <c r="BX7" s="39">
        <v>42.5</v>
      </c>
      <c r="BY7" s="39">
        <v>41.84</v>
      </c>
      <c r="BZ7" s="39">
        <v>55.87</v>
      </c>
      <c r="CA7" s="39">
        <v>120.33</v>
      </c>
      <c r="CB7" s="39">
        <v>154.66999999999999</v>
      </c>
      <c r="CC7" s="39">
        <v>177.6</v>
      </c>
      <c r="CD7" s="39">
        <v>220.07</v>
      </c>
      <c r="CE7" s="39">
        <v>199.49</v>
      </c>
      <c r="CF7" s="39">
        <v>423.18</v>
      </c>
      <c r="CG7" s="39">
        <v>383.2</v>
      </c>
      <c r="CH7" s="39">
        <v>383.25</v>
      </c>
      <c r="CI7" s="39">
        <v>377.72</v>
      </c>
      <c r="CJ7" s="39">
        <v>390.47</v>
      </c>
      <c r="CK7" s="39">
        <v>288.19</v>
      </c>
      <c r="CL7" s="39">
        <v>88.27</v>
      </c>
      <c r="CM7" s="39">
        <v>88.27</v>
      </c>
      <c r="CN7" s="39">
        <v>88.27</v>
      </c>
      <c r="CO7" s="39">
        <v>88.27</v>
      </c>
      <c r="CP7" s="39">
        <v>89.82</v>
      </c>
      <c r="CQ7" s="39">
        <v>46.9</v>
      </c>
      <c r="CR7" s="39">
        <v>47.95</v>
      </c>
      <c r="CS7" s="39">
        <v>48.26</v>
      </c>
      <c r="CT7" s="39">
        <v>48.01</v>
      </c>
      <c r="CU7" s="39">
        <v>49.08</v>
      </c>
      <c r="CV7" s="39">
        <v>56.31</v>
      </c>
      <c r="CW7" s="39">
        <v>92</v>
      </c>
      <c r="CX7" s="39">
        <v>92</v>
      </c>
      <c r="CY7" s="39">
        <v>92</v>
      </c>
      <c r="CZ7" s="39">
        <v>92</v>
      </c>
      <c r="DA7" s="39">
        <v>92.6</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2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5">
      <c r="B11">
        <v>4</v>
      </c>
      <c r="C11">
        <v>3</v>
      </c>
      <c r="D11">
        <v>2</v>
      </c>
      <c r="E11">
        <v>1</v>
      </c>
      <c r="F11">
        <v>0</v>
      </c>
      <c r="G11" t="s">
        <v>109</v>
      </c>
    </row>
    <row r="12" spans="1:144" x14ac:dyDescent="0.25">
      <c r="B12">
        <v>1</v>
      </c>
      <c r="C12">
        <v>1</v>
      </c>
      <c r="D12">
        <v>1</v>
      </c>
      <c r="E12">
        <v>1</v>
      </c>
      <c r="F12">
        <v>2</v>
      </c>
      <c r="G12" t="s">
        <v>110</v>
      </c>
    </row>
    <row r="13" spans="1:144" x14ac:dyDescent="0.2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野呂　勇介</cp:lastModifiedBy>
  <cp:lastPrinted>2022-02-08T07:25:37Z</cp:lastPrinted>
  <dcterms:created xsi:type="dcterms:W3CDTF">2021-12-03T07:01:51Z</dcterms:created>
  <dcterms:modified xsi:type="dcterms:W3CDTF">2022-02-17T00:25:32Z</dcterms:modified>
  <cp:category/>
</cp:coreProperties>
</file>