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10.0.0.15\home$\2281\経営比較分析表＿更新関係\ページ内添付ファイル\"/>
    </mc:Choice>
  </mc:AlternateContent>
  <xr:revisionPtr revIDLastSave="0" documentId="13_ncr:1_{C28AB22A-BE7C-4DD2-B1DB-F7055BCF9FC5}" xr6:coauthVersionLast="36" xr6:coauthVersionMax="36" xr10:uidLastSave="{00000000-0000-0000-0000-000000000000}"/>
  <workbookProtection workbookAlgorithmName="SHA-512" workbookHashValue="WVDhG6l5oZiIj6vCkLDtwCByFO0Ks7d4i7KYUkNYaG+j55H35SF5OpEDaRYccNmWjzs9Muv7gyCKUIuLcplcSw==" workbookSaltValue="yKRpmb5a/xl2k56cdRpIUA==" workbookSpinCount="100000" lockStructure="1"/>
  <bookViews>
    <workbookView xWindow="0" yWindow="0" windowWidth="20520" windowHeight="93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AT8" i="4" s="1"/>
  <c r="S6" i="5"/>
  <c r="AL8" i="4" s="1"/>
  <c r="R6" i="5"/>
  <c r="Q6" i="5"/>
  <c r="W10" i="4" s="1"/>
  <c r="P6" i="5"/>
  <c r="P10" i="4" s="1"/>
  <c r="O6" i="5"/>
  <c r="I10" i="4" s="1"/>
  <c r="N6" i="5"/>
  <c r="M6" i="5"/>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AL10" i="4"/>
  <c r="AD10" i="4"/>
  <c r="B10" i="4"/>
  <c r="BB8" i="4"/>
  <c r="AD8" i="4"/>
  <c r="I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<sst xmlns="http://schemas.openxmlformats.org/spreadsheetml/2006/main" count="247" uniqueCount="119">
  <si>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</si>
  <si>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</si>
  <si>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</si>
  <si>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</si>
  <si>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</si>
  <si>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</si>
  <si>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</si>
  <si>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</si>
  <si>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</si>
  <si>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</si>
  <si>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</si>
  <si>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</si>
  <si>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</si>
  <si>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</si>
  <si>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</si>
  <si>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</si>
  <si>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</si>
  <si>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</si>
  <si>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</si>
  <si>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</si>
  <si>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</si>
  <si>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</si>
  <si>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</si>
  <si>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</si>
  <si>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</si>
  <si>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</si>
  <si>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</si>
  <si>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</si>
  <si>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</si>
  <si>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</si>
  <si>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</si>
  <si>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</si>
  <si>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</si>
  <si>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</si>
  <si>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</si>
  <si>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</si>
  <si>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</si>
  <si>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</si>
  <si>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</si>
  <si>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</si>
  <si>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</si>
  <si>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</si>
  <si>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</si>
  <si>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</si>
  <si>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</si>
  <si>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</si>
  <si>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</si>
  <si>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</si>
  <si>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</si>
  <si>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</si>
  <si>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</si>
  <si>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</si>
  <si>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</si>
  <si>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</si>
  <si>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</si>
  <si>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</si>
  <si>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</si>
  <si>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</si>
  <si>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</si>
  <si>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</si>
  <si>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</si>
  <si>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</si>
  <si>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</si>
  <si>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</si>
  <si>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</si>
  <si>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</si>
  <si>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</si>
  <si>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</si>
  <si>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</si>
  <si>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</si>
  <si>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</si>
  <si>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</si>
  <si>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</si>
  <si>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</si>
  <si>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</si>
  <si>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</si>
  <si>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</si>
  <si>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</si>
  <si>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</si>
  <si>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</si>
  <si>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</si>
  <si>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</si>
  <si>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</si>
  <si>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</si>
  <si>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</si>
  <si>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</si>
  <si>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</si>
  <si>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</si>
  <si>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</si>
  <si>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</si>
  <si>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</si>
  <si>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</si>
  <si>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</si>
  <si>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</si>
  <si>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</si>
  <si>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</si>
  <si>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</si>
  <si>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</si>
  <si>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</si>
  <si>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</si>
  <si>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</si>
  <si>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</si>
  <si>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</si>
  <si>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</si>
  <si>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</si>
  <si>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</si>
  <si>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</si>
  <si>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</si>
  <si>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</si>
  <si>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</si>
  <si>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</si>
  <si>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</si>
  <si>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</si>
  <si>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</si>
  <si>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</si>
  <si>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</si>
  <si>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平成18年度から事業に着手しており、直近で耐用年数を経過するものはないが、付帯施設の修繕費が増加傾向にある。住民に適正利用を促し、付帯施設の長寿命化を図る必要がある。</t>
    <rPh sb="55" eb="57">
      <t>ジュウミン</t>
    </rPh>
    <rPh sb="71" eb="75">
      <t>チョウジュミョウカ</t>
    </rPh>
    <rPh sb="76" eb="77">
      <t>ハカ</t>
    </rPh>
    <phoneticPr fontId="4"/>
  </si>
  <si>
    <t>　継続して収益的収支比率は100％を超えており、健全な経営を維持していると考えられるが、近年では経費回収率が55％程度で推移している。使用料収入を考慮しつつ、汚水処理費の削減が必要である。
　数年は償還金の高止まりの影響により、企業債残高対事業規模比率は高い状態が続くと思われるが、浄化槽整備計画の見直しを行い事業規模が縮小されたことで、将来減少していくことが見込まれる。
　水洗化率は依然として100％を維持しているので継続していきたい。
　汚水処理原価については近年270～300円程度で推移している。維持管理費は法定検査等の義務的費用の性質が強く抑制は難しいため、修繕費を抑えるよう適正管理に努める必要がある。</t>
    <rPh sb="1" eb="3">
      <t>ケイゾク</t>
    </rPh>
    <rPh sb="30" eb="32">
      <t>イジ</t>
    </rPh>
    <rPh sb="44" eb="46">
      <t>キンネン</t>
    </rPh>
    <rPh sb="57" eb="59">
      <t>テイド</t>
    </rPh>
    <rPh sb="60" eb="62">
      <t>スイイ</t>
    </rPh>
    <rPh sb="67" eb="70">
      <t>シヨウリョウ</t>
    </rPh>
    <rPh sb="70" eb="72">
      <t>シュウニュウ</t>
    </rPh>
    <rPh sb="73" eb="75">
      <t>コウリョ</t>
    </rPh>
    <rPh sb="79" eb="81">
      <t>オスイ</t>
    </rPh>
    <rPh sb="81" eb="83">
      <t>ショリ</t>
    </rPh>
    <rPh sb="83" eb="84">
      <t>ヒ</t>
    </rPh>
    <rPh sb="85" eb="87">
      <t>サクゲン</t>
    </rPh>
    <rPh sb="88" eb="90">
      <t>ヒツヨウ</t>
    </rPh>
    <rPh sb="149" eb="151">
      <t>ミナオ</t>
    </rPh>
    <rPh sb="153" eb="154">
      <t>オコナ</t>
    </rPh>
    <rPh sb="155" eb="157">
      <t>ジギョウ</t>
    </rPh>
    <rPh sb="157" eb="159">
      <t>キボ</t>
    </rPh>
    <rPh sb="160" eb="162">
      <t>シュクショウ</t>
    </rPh>
    <rPh sb="169" eb="171">
      <t>ショウライ</t>
    </rPh>
    <rPh sb="233" eb="235">
      <t>キンネン</t>
    </rPh>
    <rPh sb="242" eb="243">
      <t>エン</t>
    </rPh>
    <rPh sb="243" eb="245">
      <t>テイド</t>
    </rPh>
    <rPh sb="246" eb="248">
      <t>スイイ</t>
    </rPh>
    <phoneticPr fontId="4"/>
  </si>
  <si>
    <t>　人口減少や高齢化率の高さの影響により浄化槽の新規設置希望者が近年減少傾向にあるため、普及率が伸び悩んでいる。そのため事業規模を縮小した。それにより企業債残高自体は減少するものと考えられる。
　令和５年度に地方公営企業会計へ適用予定である。それに伴い、令和４年度中の経営戦略の改定も予定しており、その結果により料金改定の方針を検討したい。</t>
    <rPh sb="9" eb="10">
      <t>リツ</t>
    </rPh>
    <rPh sb="11" eb="12">
      <t>タカ</t>
    </rPh>
    <rPh sb="23" eb="25">
      <t>シンキ</t>
    </rPh>
    <rPh sb="59" eb="63">
      <t>ジギョウキボ</t>
    </rPh>
    <rPh sb="64" eb="66">
      <t>シュクショウ</t>
    </rPh>
    <rPh sb="79" eb="81">
      <t>ジタイ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</si>
</sst>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BE-41C6-AA18-E2266937B7D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7BE-41C6-AA18-E2266937B7D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120.6</c:v>
                </c:pt>
                <c:pt idx="1">
                  <c:v>112.26</c:v>
                </c:pt>
                <c:pt idx="2">
                  <c:v>112.02</c:v>
                </c:pt>
                <c:pt idx="3">
                  <c:v>115.94</c:v>
                </c:pt>
                <c:pt idx="4">
                  <c:v>113.28</c:v>
                </c:pt>
              </c:numCache>
            </c:numRef>
          </c:val>
          <c:extLst>
            <c:ext xmlns:c16="http://schemas.microsoft.com/office/drawing/2014/chart" uri="{C3380CC4-5D6E-409C-BE32-E72D297353CC}">
              <c16:uniqueId val="{00000000-3B31-4C0B-B30D-ACCB021096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31-4C0B-B30D-ACCB021096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3AD-41B6-90C6-86C43E7386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AD-41B6-90C6-86C43E7386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716-45DE-857B-5F7EF3A9A4B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716-45DE-857B-5F7EF3A9A4B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63-4D5D-81C3-3E1E3BB83F5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63-4D5D-81C3-3E1E3BB83F5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65-46BC-B9CE-ABBB3A286A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65-46BC-B9CE-ABBB3A286A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527.74</c:v>
                </c:pt>
                <c:pt idx="1">
                  <c:v>608.86</c:v>
                </c:pt>
                <c:pt idx="2">
                  <c:v>519</c:v>
                </c:pt>
                <c:pt idx="3">
                  <c:v>498.11</c:v>
                </c:pt>
                <c:pt idx="4">
                  <c:v>496.93</c:v>
                </c:pt>
              </c:numCache>
            </c:numRef>
          </c:val>
          <c:extLst>
            <c:ext xmlns:c16="http://schemas.microsoft.com/office/drawing/2014/chart" uri="{C3380CC4-5D6E-409C-BE32-E72D297353CC}">
              <c16:uniqueId val="{00000000-F587-4C4A-9DBC-1407FC15AF0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F587-4C4A-9DBC-1407FC15AF0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53.86</c:v>
                </c:pt>
                <c:pt idx="1">
                  <c:v>58.76</c:v>
                </c:pt>
                <c:pt idx="2">
                  <c:v>59.25</c:v>
                </c:pt>
                <c:pt idx="3">
                  <c:v>55.58</c:v>
                </c:pt>
                <c:pt idx="4">
                  <c:v>57.98</c:v>
                </c:pt>
              </c:numCache>
            </c:numRef>
          </c:val>
          <c:extLst>
            <c:ext xmlns:c16="http://schemas.microsoft.com/office/drawing/2014/chart" uri="{C3380CC4-5D6E-409C-BE32-E72D297353CC}">
              <c16:uniqueId val="{00000000-6F5B-4350-88D6-499D1B007AA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6F5B-4350-88D6-499D1B007AA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303.39</c:v>
                </c:pt>
                <c:pt idx="1">
                  <c:v>275.02999999999997</c:v>
                </c:pt>
                <c:pt idx="2">
                  <c:v>269.72000000000003</c:v>
                </c:pt>
                <c:pt idx="3">
                  <c:v>288.37</c:v>
                </c:pt>
                <c:pt idx="4">
                  <c:v>279.16000000000003</c:v>
                </c:pt>
              </c:numCache>
            </c:numRef>
          </c:val>
          <c:extLst>
            <c:ext xmlns:c16="http://schemas.microsoft.com/office/drawing/2014/chart" uri="{C3380CC4-5D6E-409C-BE32-E72D297353CC}">
              <c16:uniqueId val="{00000000-F09A-40B8-BBE7-D1748871F1E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F09A-40B8-BBE7-D1748871F1E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53.25</c:v>
                </c:pt>
                <c:pt idx="1">
                  <c:v>54.43</c:v>
                </c:pt>
                <c:pt idx="2">
                  <c:v>53.88</c:v>
                </c:pt>
                <c:pt idx="3">
                  <c:v>54.29</c:v>
                </c:pt>
                <c:pt idx="4">
                  <c:v>53.93</c:v>
                </c:pt>
              </c:numCache>
            </c:numRef>
          </c:val>
          <c:extLst>
            <c:ext xmlns:c16="http://schemas.microsoft.com/office/drawing/2014/chart" uri="{C3380CC4-5D6E-409C-BE32-E72D297353CC}">
              <c16:uniqueId val="{00000000-9D55-42C5-9D71-79E645E87AF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9D55-42C5-9D71-79E645E87AF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CE4-4A75-A8C8-7C171A3B976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8CE4-4A75-A8C8-7C171A3B976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N55" zoomScaleNormal="100" workbookViewId="0">
      <selection activeCell="CF72" sqref="CF72"/>
    </sheetView>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2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2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81" t="str">
        <f>データ!H6</f>
        <v>青森県　大鰐町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25">
      <c r="A8" s="2"/>
      <c r="B8" s="78" t="str">
        <f>データ!I6</f>
        <v>法非適用</v>
      </c>
      <c r="C8" s="78"/>
      <c r="D8" s="78"/>
      <c r="E8" s="78"/>
      <c r="F8" s="78"/>
      <c r="G8" s="78"/>
      <c r="H8" s="78"/>
      <c r="I8" s="78" t="str">
        <f>データ!J6</f>
        <v>下水道事業</v>
      </c>
      <c r="J8" s="78"/>
      <c r="K8" s="78"/>
      <c r="L8" s="78"/>
      <c r="M8" s="78"/>
      <c r="N8" s="78"/>
      <c r="O8" s="78"/>
      <c r="P8" s="78" t="str">
        <f>データ!K6</f>
        <v>特定地域生活排水処理</v>
      </c>
      <c r="Q8" s="78"/>
      <c r="R8" s="78"/>
      <c r="S8" s="78"/>
      <c r="T8" s="78"/>
      <c r="U8" s="78"/>
      <c r="V8" s="78"/>
      <c r="W8" s="78" t="str">
        <f>データ!L6</f>
        <v>K3</v>
      </c>
      <c r="X8" s="78"/>
      <c r="Y8" s="78"/>
      <c r="Z8" s="78"/>
      <c r="AA8" s="78"/>
      <c r="AB8" s="78"/>
      <c r="AC8" s="78"/>
      <c r="AD8" s="79" t="str">
        <f>データ!$M$6</f>
        <v>非設置</v>
      </c>
      <c r="AE8" s="79"/>
      <c r="AF8" s="79"/>
      <c r="AG8" s="79"/>
      <c r="AH8" s="79"/>
      <c r="AI8" s="79"/>
      <c r="AJ8" s="79"/>
      <c r="AK8" s="3"/>
      <c r="AL8" s="75">
        <f>データ!S6</f>
        <v>9182</v>
      </c>
      <c r="AM8" s="75"/>
      <c r="AN8" s="75"/>
      <c r="AO8" s="75"/>
      <c r="AP8" s="75"/>
      <c r="AQ8" s="75"/>
      <c r="AR8" s="75"/>
      <c r="AS8" s="75"/>
      <c r="AT8" s="74">
        <f>データ!T6</f>
        <v>163.43</v>
      </c>
      <c r="AU8" s="74"/>
      <c r="AV8" s="74"/>
      <c r="AW8" s="74"/>
      <c r="AX8" s="74"/>
      <c r="AY8" s="74"/>
      <c r="AZ8" s="74"/>
      <c r="BA8" s="74"/>
      <c r="BB8" s="74">
        <f>データ!U6</f>
        <v>56.18</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2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25">
      <c r="A10" s="2"/>
      <c r="B10" s="74" t="str">
        <f>データ!N6</f>
        <v>-</v>
      </c>
      <c r="C10" s="74"/>
      <c r="D10" s="74"/>
      <c r="E10" s="74"/>
      <c r="F10" s="74"/>
      <c r="G10" s="74"/>
      <c r="H10" s="74"/>
      <c r="I10" s="74" t="str">
        <f>データ!O6</f>
        <v>該当数値なし</v>
      </c>
      <c r="J10" s="74"/>
      <c r="K10" s="74"/>
      <c r="L10" s="74"/>
      <c r="M10" s="74"/>
      <c r="N10" s="74"/>
      <c r="O10" s="74"/>
      <c r="P10" s="74">
        <f>データ!P6</f>
        <v>16.22</v>
      </c>
      <c r="Q10" s="74"/>
      <c r="R10" s="74"/>
      <c r="S10" s="74"/>
      <c r="T10" s="74"/>
      <c r="U10" s="74"/>
      <c r="V10" s="74"/>
      <c r="W10" s="74">
        <f>データ!Q6</f>
        <v>100</v>
      </c>
      <c r="X10" s="74"/>
      <c r="Y10" s="74"/>
      <c r="Z10" s="74"/>
      <c r="AA10" s="74"/>
      <c r="AB10" s="74"/>
      <c r="AC10" s="74"/>
      <c r="AD10" s="75">
        <f>データ!R6</f>
        <v>3520</v>
      </c>
      <c r="AE10" s="75"/>
      <c r="AF10" s="75"/>
      <c r="AG10" s="75"/>
      <c r="AH10" s="75"/>
      <c r="AI10" s="75"/>
      <c r="AJ10" s="75"/>
      <c r="AK10" s="2"/>
      <c r="AL10" s="75">
        <f>データ!V6</f>
        <v>1477</v>
      </c>
      <c r="AM10" s="75"/>
      <c r="AN10" s="75"/>
      <c r="AO10" s="75"/>
      <c r="AP10" s="75"/>
      <c r="AQ10" s="75"/>
      <c r="AR10" s="75"/>
      <c r="AS10" s="75"/>
      <c r="AT10" s="74">
        <f>データ!W6</f>
        <v>0.71</v>
      </c>
      <c r="AU10" s="74"/>
      <c r="AV10" s="74"/>
      <c r="AW10" s="74"/>
      <c r="AX10" s="74"/>
      <c r="AY10" s="74"/>
      <c r="AZ10" s="74"/>
      <c r="BA10" s="74"/>
      <c r="BB10" s="74">
        <f>データ!X6</f>
        <v>2080.2800000000002</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2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2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2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2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2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2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2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2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2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2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2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2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2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2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2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2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25">
      <c r="C83" s="2" t="s">
        <v>30</v>
      </c>
    </row>
    <row r="84" spans="1:78" x14ac:dyDescent="0.25">
      <c r="C84" s="2"/>
    </row>
    <row r="85" spans="1:78" hidden="1" x14ac:dyDescent="0.2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43</v>
      </c>
      <c r="N86" s="26" t="s">
        <v>43</v>
      </c>
      <c r="O86" s="26" t="str">
        <f>データ!EO6</f>
        <v>【-】</v>
      </c>
    </row>
  </sheetData>
  <sheetProtection algorithmName="SHA-512" hashValue="CGlyqKSWpHe07m0EHLGDLyQ/CLMFaIUm+BReCXnM+NtXvo3KRBn74i/Iy+Y6mf8qPtFvAK194LOGIQpwuZ7jfg==" saltValue="NvnSU/HPjSVvVlkGms7mi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2.75" x14ac:dyDescent="0.25"/>
  <cols>
    <col min="2" max="144" width="11.86328125" customWidth="1"/>
  </cols>
  <sheetData>
    <row r="1" spans="1:145" x14ac:dyDescent="0.2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5">
      <c r="A3" s="28" t="s">
        <v>46</v>
      </c>
      <c r="B3" s="29" t="s">
        <v>47</v>
      </c>
      <c r="C3" s="29" t="s">
        <v>48</v>
      </c>
      <c r="D3" s="29" t="s">
        <v>49</v>
      </c>
      <c r="E3" s="29" t="s">
        <v>50</v>
      </c>
      <c r="F3" s="29" t="s">
        <v>51</v>
      </c>
      <c r="G3" s="29" t="s">
        <v>52</v>
      </c>
      <c r="H3" s="83" t="s">
        <v>53</v>
      </c>
      <c r="I3" s="84"/>
      <c r="J3" s="84"/>
      <c r="K3" s="84"/>
      <c r="L3" s="84"/>
      <c r="M3" s="84"/>
      <c r="N3" s="84"/>
      <c r="O3" s="84"/>
      <c r="P3" s="84"/>
      <c r="Q3" s="84"/>
      <c r="R3" s="84"/>
      <c r="S3" s="84"/>
      <c r="T3" s="84"/>
      <c r="U3" s="84"/>
      <c r="V3" s="84"/>
      <c r="W3" s="84"/>
      <c r="X3" s="85"/>
      <c r="Y3" s="89"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5">
      <c r="A4" s="28" t="s">
        <v>56</v>
      </c>
      <c r="B4" s="30"/>
      <c r="C4" s="30"/>
      <c r="D4" s="30"/>
      <c r="E4" s="30"/>
      <c r="F4" s="30"/>
      <c r="G4" s="30"/>
      <c r="H4" s="86"/>
      <c r="I4" s="87"/>
      <c r="J4" s="87"/>
      <c r="K4" s="87"/>
      <c r="L4" s="87"/>
      <c r="M4" s="87"/>
      <c r="N4" s="87"/>
      <c r="O4" s="87"/>
      <c r="P4" s="87"/>
      <c r="Q4" s="87"/>
      <c r="R4" s="87"/>
      <c r="S4" s="87"/>
      <c r="T4" s="87"/>
      <c r="U4" s="87"/>
      <c r="V4" s="87"/>
      <c r="W4" s="87"/>
      <c r="X4" s="88"/>
      <c r="Y4" s="82" t="s">
        <v>57</v>
      </c>
      <c r="Z4" s="82"/>
      <c r="AA4" s="82"/>
      <c r="AB4" s="82"/>
      <c r="AC4" s="82"/>
      <c r="AD4" s="82"/>
      <c r="AE4" s="82"/>
      <c r="AF4" s="82"/>
      <c r="AG4" s="82"/>
      <c r="AH4" s="82"/>
      <c r="AI4" s="82"/>
      <c r="AJ4" s="82" t="s">
        <v>58</v>
      </c>
      <c r="AK4" s="82"/>
      <c r="AL4" s="82"/>
      <c r="AM4" s="82"/>
      <c r="AN4" s="82"/>
      <c r="AO4" s="82"/>
      <c r="AP4" s="82"/>
      <c r="AQ4" s="82"/>
      <c r="AR4" s="82"/>
      <c r="AS4" s="82"/>
      <c r="AT4" s="82"/>
      <c r="AU4" s="82" t="s">
        <v>59</v>
      </c>
      <c r="AV4" s="82"/>
      <c r="AW4" s="82"/>
      <c r="AX4" s="82"/>
      <c r="AY4" s="82"/>
      <c r="AZ4" s="82"/>
      <c r="BA4" s="82"/>
      <c r="BB4" s="82"/>
      <c r="BC4" s="82"/>
      <c r="BD4" s="82"/>
      <c r="BE4" s="82"/>
      <c r="BF4" s="82" t="s">
        <v>60</v>
      </c>
      <c r="BG4" s="82"/>
      <c r="BH4" s="82"/>
      <c r="BI4" s="82"/>
      <c r="BJ4" s="82"/>
      <c r="BK4" s="82"/>
      <c r="BL4" s="82"/>
      <c r="BM4" s="82"/>
      <c r="BN4" s="82"/>
      <c r="BO4" s="82"/>
      <c r="BP4" s="82"/>
      <c r="BQ4" s="82" t="s">
        <v>61</v>
      </c>
      <c r="BR4" s="82"/>
      <c r="BS4" s="82"/>
      <c r="BT4" s="82"/>
      <c r="BU4" s="82"/>
      <c r="BV4" s="82"/>
      <c r="BW4" s="82"/>
      <c r="BX4" s="82"/>
      <c r="BY4" s="82"/>
      <c r="BZ4" s="82"/>
      <c r="CA4" s="82"/>
      <c r="CB4" s="82" t="s">
        <v>62</v>
      </c>
      <c r="CC4" s="82"/>
      <c r="CD4" s="82"/>
      <c r="CE4" s="82"/>
      <c r="CF4" s="82"/>
      <c r="CG4" s="82"/>
      <c r="CH4" s="82"/>
      <c r="CI4" s="82"/>
      <c r="CJ4" s="82"/>
      <c r="CK4" s="82"/>
      <c r="CL4" s="82"/>
      <c r="CM4" s="82" t="s">
        <v>63</v>
      </c>
      <c r="CN4" s="82"/>
      <c r="CO4" s="82"/>
      <c r="CP4" s="82"/>
      <c r="CQ4" s="82"/>
      <c r="CR4" s="82"/>
      <c r="CS4" s="82"/>
      <c r="CT4" s="82"/>
      <c r="CU4" s="82"/>
      <c r="CV4" s="82"/>
      <c r="CW4" s="82"/>
      <c r="CX4" s="82" t="s">
        <v>64</v>
      </c>
      <c r="CY4" s="82"/>
      <c r="CZ4" s="82"/>
      <c r="DA4" s="82"/>
      <c r="DB4" s="82"/>
      <c r="DC4" s="82"/>
      <c r="DD4" s="82"/>
      <c r="DE4" s="82"/>
      <c r="DF4" s="82"/>
      <c r="DG4" s="82"/>
      <c r="DH4" s="82"/>
      <c r="DI4" s="82" t="s">
        <v>65</v>
      </c>
      <c r="DJ4" s="82"/>
      <c r="DK4" s="82"/>
      <c r="DL4" s="82"/>
      <c r="DM4" s="82"/>
      <c r="DN4" s="82"/>
      <c r="DO4" s="82"/>
      <c r="DP4" s="82"/>
      <c r="DQ4" s="82"/>
      <c r="DR4" s="82"/>
      <c r="DS4" s="82"/>
      <c r="DT4" s="82" t="s">
        <v>66</v>
      </c>
      <c r="DU4" s="82"/>
      <c r="DV4" s="82"/>
      <c r="DW4" s="82"/>
      <c r="DX4" s="82"/>
      <c r="DY4" s="82"/>
      <c r="DZ4" s="82"/>
      <c r="EA4" s="82"/>
      <c r="EB4" s="82"/>
      <c r="EC4" s="82"/>
      <c r="ED4" s="82"/>
      <c r="EE4" s="82" t="s">
        <v>67</v>
      </c>
      <c r="EF4" s="82"/>
      <c r="EG4" s="82"/>
      <c r="EH4" s="82"/>
      <c r="EI4" s="82"/>
      <c r="EJ4" s="82"/>
      <c r="EK4" s="82"/>
      <c r="EL4" s="82"/>
      <c r="EM4" s="82"/>
      <c r="EN4" s="82"/>
      <c r="EO4" s="82"/>
    </row>
    <row r="5" spans="1:145" x14ac:dyDescent="0.2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5">
      <c r="A6" s="28" t="s">
        <v>96</v>
      </c>
      <c r="B6" s="33">
        <f>B7</f>
        <v>2020</v>
      </c>
      <c r="C6" s="33">
        <f t="shared" ref="C6:X6" si="3">C7</f>
        <v>23621</v>
      </c>
      <c r="D6" s="33">
        <f t="shared" si="3"/>
        <v>47</v>
      </c>
      <c r="E6" s="33">
        <f t="shared" si="3"/>
        <v>18</v>
      </c>
      <c r="F6" s="33">
        <f t="shared" si="3"/>
        <v>0</v>
      </c>
      <c r="G6" s="33">
        <f t="shared" si="3"/>
        <v>0</v>
      </c>
      <c r="H6" s="33" t="str">
        <f t="shared" si="3"/>
        <v>青森県　大鰐町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16.22</v>
      </c>
      <c r="Q6" s="34">
        <f t="shared" si="3"/>
        <v>100</v>
      </c>
      <c r="R6" s="34">
        <f t="shared" si="3"/>
        <v>3520</v>
      </c>
      <c r="S6" s="34">
        <f t="shared" si="3"/>
        <v>9182</v>
      </c>
      <c r="T6" s="34">
        <f t="shared" si="3"/>
        <v>163.43</v>
      </c>
      <c r="U6" s="34">
        <f t="shared" si="3"/>
        <v>56.18</v>
      </c>
      <c r="V6" s="34">
        <f t="shared" si="3"/>
        <v>1477</v>
      </c>
      <c r="W6" s="34">
        <f t="shared" si="3"/>
        <v>0.71</v>
      </c>
      <c r="X6" s="34">
        <f t="shared" si="3"/>
        <v>2080.2800000000002</v>
      </c>
      <c r="Y6" s="35">
        <f>IF(Y7="",NA(),Y7)</f>
        <v>120.6</v>
      </c>
      <c r="Z6" s="35">
        <f t="shared" ref="Z6:AH6" si="4">IF(Z7="",NA(),Z7)</f>
        <v>112.26</v>
      </c>
      <c r="AA6" s="35">
        <f t="shared" si="4"/>
        <v>112.02</v>
      </c>
      <c r="AB6" s="35">
        <f t="shared" si="4"/>
        <v>115.94</v>
      </c>
      <c r="AC6" s="35">
        <f t="shared" si="4"/>
        <v>113.28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527.74</v>
      </c>
      <c r="BG6" s="35">
        <f t="shared" ref="BG6:BO6" si="7">IF(BG7="",NA(),BG7)</f>
        <v>608.86</v>
      </c>
      <c r="BH6" s="35">
        <f t="shared" si="7"/>
        <v>519</v>
      </c>
      <c r="BI6" s="35">
        <f t="shared" si="7"/>
        <v>498.11</v>
      </c>
      <c r="BJ6" s="35">
        <f t="shared" si="7"/>
        <v>496.93</v>
      </c>
      <c r="BK6" s="35">
        <f t="shared" si="7"/>
        <v>413.5</v>
      </c>
      <c r="BL6" s="35">
        <f t="shared" si="7"/>
        <v>407.42</v>
      </c>
      <c r="BM6" s="35">
        <f t="shared" si="7"/>
        <v>386.46</v>
      </c>
      <c r="BN6" s="35">
        <f t="shared" si="7"/>
        <v>421.25</v>
      </c>
      <c r="BO6" s="35">
        <f t="shared" si="7"/>
        <v>398.42</v>
      </c>
      <c r="BP6" s="34" t="str">
        <f>IF(BP7="","",IF(BP7="-","【-】","【"&amp;SUBSTITUTE(TEXT(BP7,"#,##0.00"),"-","△")&amp;"】"))</f>
        <v>【314.13】</v>
      </c>
      <c r="BQ6" s="35">
        <f>IF(BQ7="",NA(),BQ7)</f>
        <v>53.86</v>
      </c>
      <c r="BR6" s="35">
        <f t="shared" ref="BR6:BZ6" si="8">IF(BR7="",NA(),BR7)</f>
        <v>58.76</v>
      </c>
      <c r="BS6" s="35">
        <f t="shared" si="8"/>
        <v>59.25</v>
      </c>
      <c r="BT6" s="35">
        <f t="shared" si="8"/>
        <v>55.58</v>
      </c>
      <c r="BU6" s="35">
        <f t="shared" si="8"/>
        <v>57.98</v>
      </c>
      <c r="BV6" s="35">
        <f t="shared" si="8"/>
        <v>55.84</v>
      </c>
      <c r="BW6" s="35">
        <f t="shared" si="8"/>
        <v>57.08</v>
      </c>
      <c r="BX6" s="35">
        <f t="shared" si="8"/>
        <v>55.85</v>
      </c>
      <c r="BY6" s="35">
        <f t="shared" si="8"/>
        <v>53.23</v>
      </c>
      <c r="BZ6" s="35">
        <f t="shared" si="8"/>
        <v>50.7</v>
      </c>
      <c r="CA6" s="34" t="str">
        <f>IF(CA7="","",IF(CA7="-","【-】","【"&amp;SUBSTITUTE(TEXT(CA7,"#,##0.00"),"-","△")&amp;"】"))</f>
        <v>【58.42】</v>
      </c>
      <c r="CB6" s="35">
        <f>IF(CB7="",NA(),CB7)</f>
        <v>303.39</v>
      </c>
      <c r="CC6" s="35">
        <f t="shared" ref="CC6:CK6" si="9">IF(CC7="",NA(),CC7)</f>
        <v>275.02999999999997</v>
      </c>
      <c r="CD6" s="35">
        <f t="shared" si="9"/>
        <v>269.72000000000003</v>
      </c>
      <c r="CE6" s="35">
        <f t="shared" si="9"/>
        <v>288.37</v>
      </c>
      <c r="CF6" s="35">
        <f t="shared" si="9"/>
        <v>279.16000000000003</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53.25</v>
      </c>
      <c r="CN6" s="35">
        <f t="shared" ref="CN6:CV6" si="10">IF(CN7="",NA(),CN7)</f>
        <v>54.43</v>
      </c>
      <c r="CO6" s="35">
        <f t="shared" si="10"/>
        <v>53.88</v>
      </c>
      <c r="CP6" s="35">
        <f t="shared" si="10"/>
        <v>54.29</v>
      </c>
      <c r="CQ6" s="35">
        <f t="shared" si="10"/>
        <v>53.93</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5">
      <c r="A7" s="28"/>
      <c r="B7" s="37">
        <v>2020</v>
      </c>
      <c r="C7" s="37">
        <v>23621</v>
      </c>
      <c r="D7" s="37">
        <v>47</v>
      </c>
      <c r="E7" s="37">
        <v>18</v>
      </c>
      <c r="F7" s="37">
        <v>0</v>
      </c>
      <c r="G7" s="37">
        <v>0</v>
      </c>
      <c r="H7" s="37" t="s">
        <v>97</v>
      </c>
      <c r="I7" s="37" t="s">
        <v>98</v>
      </c>
      <c r="J7" s="37" t="s">
        <v>99</v>
      </c>
      <c r="K7" s="37" t="s">
        <v>100</v>
      </c>
      <c r="L7" s="37" t="s">
        <v>101</v>
      </c>
      <c r="M7" s="37" t="s">
        <v>102</v>
      </c>
      <c r="N7" s="38" t="s">
        <v>103</v>
      </c>
      <c r="O7" s="38" t="s">
        <v>104</v>
      </c>
      <c r="P7" s="38">
        <v>16.22</v>
      </c>
      <c r="Q7" s="38">
        <v>100</v>
      </c>
      <c r="R7" s="38">
        <v>3520</v>
      </c>
      <c r="S7" s="38">
        <v>9182</v>
      </c>
      <c r="T7" s="38">
        <v>163.43</v>
      </c>
      <c r="U7" s="38">
        <v>56.18</v>
      </c>
      <c r="V7" s="38">
        <v>1477</v>
      </c>
      <c r="W7" s="38">
        <v>0.71</v>
      </c>
      <c r="X7" s="38">
        <v>2080.2800000000002</v>
      </c>
      <c r="Y7" s="38">
        <v>120.6</v>
      </c>
      <c r="Z7" s="38">
        <v>112.26</v>
      </c>
      <c r="AA7" s="38">
        <v>112.02</v>
      </c>
      <c r="AB7" s="38">
        <v>115.94</v>
      </c>
      <c r="AC7" s="38">
        <v>113.28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527.74</v>
      </c>
      <c r="BG7" s="38">
        <v>608.86</v>
      </c>
      <c r="BH7" s="38">
        <v>519</v>
      </c>
      <c r="BI7" s="38">
        <v>498.11</v>
      </c>
      <c r="BJ7" s="38">
        <v>496.93</v>
      </c>
      <c r="BK7" s="38">
        <v>413.5</v>
      </c>
      <c r="BL7" s="38">
        <v>407.42</v>
      </c>
      <c r="BM7" s="38">
        <v>386.46</v>
      </c>
      <c r="BN7" s="38">
        <v>421.25</v>
      </c>
      <c r="BO7" s="38">
        <v>398.42</v>
      </c>
      <c r="BP7" s="38">
        <v>314.13</v>
      </c>
      <c r="BQ7" s="38">
        <v>53.86</v>
      </c>
      <c r="BR7" s="38">
        <v>58.76</v>
      </c>
      <c r="BS7" s="38">
        <v>59.25</v>
      </c>
      <c r="BT7" s="38">
        <v>55.58</v>
      </c>
      <c r="BU7" s="38">
        <v>57.98</v>
      </c>
      <c r="BV7" s="38">
        <v>55.84</v>
      </c>
      <c r="BW7" s="38">
        <v>57.08</v>
      </c>
      <c r="BX7" s="38">
        <v>55.85</v>
      </c>
      <c r="BY7" s="38">
        <v>53.23</v>
      </c>
      <c r="BZ7" s="38">
        <v>50.7</v>
      </c>
      <c r="CA7" s="38">
        <v>58.42</v>
      </c>
      <c r="CB7" s="38">
        <v>303.39</v>
      </c>
      <c r="CC7" s="38">
        <v>275.02999999999997</v>
      </c>
      <c r="CD7" s="38">
        <v>269.72000000000003</v>
      </c>
      <c r="CE7" s="38">
        <v>288.37</v>
      </c>
      <c r="CF7" s="38">
        <v>279.16000000000003</v>
      </c>
      <c r="CG7" s="38">
        <v>287.57</v>
      </c>
      <c r="CH7" s="38">
        <v>286.86</v>
      </c>
      <c r="CI7" s="38">
        <v>287.91000000000003</v>
      </c>
      <c r="CJ7" s="38">
        <v>283.3</v>
      </c>
      <c r="CK7" s="38">
        <v>289.81</v>
      </c>
      <c r="CL7" s="38">
        <v>282.27999999999997</v>
      </c>
      <c r="CM7" s="38">
        <v>53.25</v>
      </c>
      <c r="CN7" s="38">
        <v>54.43</v>
      </c>
      <c r="CO7" s="38">
        <v>53.88</v>
      </c>
      <c r="CP7" s="38">
        <v>54.29</v>
      </c>
      <c r="CQ7" s="38">
        <v>53.93</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2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5">
      <c r="B11">
        <v>4</v>
      </c>
      <c r="C11">
        <v>3</v>
      </c>
      <c r="D11">
        <v>2</v>
      </c>
      <c r="E11">
        <v>1</v>
      </c>
      <c r="F11">
        <v>0</v>
      </c>
      <c r="G11" t="s">
        <v>110</v>
      </c>
    </row>
    <row r="12" spans="1:145" x14ac:dyDescent="0.25">
      <c r="B12">
        <v>1</v>
      </c>
      <c r="C12">
        <v>1</v>
      </c>
      <c r="D12">
        <v>1</v>
      </c>
      <c r="E12">
        <v>1</v>
      </c>
      <c r="F12">
        <v>2</v>
      </c>
      <c r="G12" t="s">
        <v>111</v>
      </c>
    </row>
    <row r="13" spans="1:145" x14ac:dyDescent="0.2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野呂　勇介</cp:lastModifiedBy>
  <cp:lastPrinted>2022-01-20T10:25:30Z</cp:lastPrinted>
  <dcterms:created xsi:type="dcterms:W3CDTF">2021-12-03T08:08:41Z</dcterms:created>
  <dcterms:modified xsi:type="dcterms:W3CDTF">2022-02-17T02:14:48Z</dcterms:modified>
  <cp:category/>
</cp:coreProperties>
</file>