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Owani-skysea\下水道室\★【メール】照会・調査・通知（各課転送含む）\R4\20230111_□【作業依頼】公営企業に係る経営比較分析表（令和3年度決算）の分析等について\02_提出（回答）\"/>
    </mc:Choice>
  </mc:AlternateContent>
  <xr:revisionPtr revIDLastSave="0" documentId="13_ncr:1_{E2054758-3DF9-458D-B92B-1E244BD4905A}" xr6:coauthVersionLast="41" xr6:coauthVersionMax="41" xr10:uidLastSave="{00000000-0000-0000-0000-000000000000}"/>
  <workbookProtection workbookAlgorithmName="SHA-512" workbookHashValue="Pns2amVE4MQuxmaQl001YXJal6WPuohjqR+Lu3YUMXLfay4wgjgG8ZOz/XILBNDIQFJEjt30g9o9cXTMg0rHjw==" workbookSaltValue="b72Yy4r/dLneNleEQmOISw=="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AT8" i="4"/>
  <c r="I8" i="4"/>
</calcChain>
</file>

<file path=xl/sharedStrings.xml><?xml version="1.0" encoding="utf-8"?>
<sst xmlns="http://schemas.openxmlformats.org/spreadsheetml/2006/main" count="241" uniqueCount="119">
  <si>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</si>
  <si>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</si>
  <si>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</si>
  <si>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</si>
  <si>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</si>
  <si>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</si>
  <si>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</si>
  <si>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</si>
  <si>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</si>
  <si>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</si>
  <si>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</si>
  <si>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</si>
  <si>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</si>
  <si>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</si>
  <si>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</si>
  <si>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</si>
  <si>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</si>
  <si>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</si>
  <si>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</si>
  <si>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</si>
  <si>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</si>
  <si>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</si>
  <si>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</si>
  <si>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</si>
  <si>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</si>
  <si>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</si>
  <si>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</si>
  <si>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</si>
  <si>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</si>
  <si>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</si>
  <si>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</si>
  <si>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</si>
  <si>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</si>
  <si>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</si>
  <si>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</si>
  <si>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</si>
  <si>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</si>
  <si>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</si>
  <si>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</si>
  <si>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</si>
  <si>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</si>
  <si>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</si>
  <si>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</si>
  <si>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</si>
  <si>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</si>
  <si>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</si>
  <si>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</si>
  <si>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</si>
  <si>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</si>
  <si>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</si>
  <si>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</si>
  <si>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</si>
  <si>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</si>
  <si>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</si>
  <si>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</si>
  <si>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</si>
  <si>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</si>
  <si>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</si>
  <si>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</si>
  <si>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</si>
  <si>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</si>
  <si>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</si>
  <si>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</si>
  <si>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</si>
  <si>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</si>
  <si>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</si>
  <si>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</si>
  <si>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</si>
  <si>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</si>
  <si>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</si>
  <si>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</si>
  <si>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</si>
  <si>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</si>
  <si>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</si>
  <si>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</si>
  <si>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</si>
  <si>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</si>
  <si>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</si>
  <si>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</si>
  <si>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</si>
  <si>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</si>
  <si>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</si>
  <si>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</si>
  <si>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</si>
  <si>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</si>
  <si>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</si>
  <si>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</si>
  <si>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</si>
  <si>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</si>
  <si>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</si>
  <si>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</si>
  <si>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</si>
  <si>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</si>
  <si>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</si>
  <si>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</si>
  <si>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</si>
  <si>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</si>
  <si>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</si>
  <si>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大鰐町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</si>
  <si>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</si>
  <si>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</si>
  <si>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</si>
  <si>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</si>
  <si>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</si>
  <si>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</si>
  <si>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</si>
  <si>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</si>
  <si>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</si>
  <si>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</si>
  <si>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</si>
  <si>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</si>
  <si>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</si>
  <si>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</si>
  <si>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</si>
  <si>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</si>
  <si>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</si>
  <si>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平成11年度の供用開始から20年以上が経過し、水洗化による使用料収入の増加が近年は停滞傾向にある。人口減少及び高齢化率の高さによる水洗化率の伸び悩みを考慮すれば、将来的に大幅な使用料収入の増加は見込めない。増加傾向にあった収益的収支比率であるが、３年連続減少したこと、加えて経費回収率が50％に満たないことを考慮すれば、料金改定を検討する必要がある。併せて引続き水洗化の促進を強化していく必要がある。
　企業債残高は償還金の高止まりの影響で高額であるが、整備計画はほぼ完了しており、施設の更新計画も直近で行う予定はないため、緩やかに減少していく見込みである。
　汚水処理原価が類似団体と比較し高い要因は、管渠等の維持管理費用に比べて有収水量が依然として少ないためであると考えられる。青森県汚水処理施設広域化・共同化計画に基づき、関係市町村と維持管理に関してメリット等の検討をしているところであり、今後の維持管理費用の削減が期待される。</t>
    <rPh sb="360" eb="361">
      <t>モト</t>
    </rPh>
    <phoneticPr fontId="4"/>
  </si>
  <si>
    <t>　耐用年数を超えた管渠はなく、直近で更新工事は必要ない。しかしマンホールポンプ等の一部施設の修繕が必要となる場合が多くなってきている。公共施設等総合管理計画等に基づき、定期点検を引続き実施し、必要に応じて修繕または更新を検討していく。</t>
    <rPh sb="78" eb="79">
      <t>トウ</t>
    </rPh>
    <rPh sb="96" eb="98">
      <t>ヒツヨウ</t>
    </rPh>
    <rPh sb="99" eb="100">
      <t>オウ</t>
    </rPh>
    <rPh sb="102" eb="104">
      <t>シュウゼン</t>
    </rPh>
    <rPh sb="107" eb="109">
      <t>コウシン</t>
    </rPh>
    <rPh sb="110" eb="112">
      <t>ケントウ</t>
    </rPh>
    <phoneticPr fontId="4"/>
  </si>
  <si>
    <t>　更新工事を直近で行う予定はないため、建設改良費が急激に増加することはないと考えられる。
　令和６年度に地方公営企業法適用し公営企業会計へ移行完了予定である。その後に得られる詳細な経営資料をもとに経営戦略を更新し、料金改定の方針を検討したい。また、将来に渡り安定した持続的下水道経営を維持するために、経費回収率向上に向けたロードマップも作成し、経費回収率の向上を図っていく必要がある。
　</t>
    <rPh sb="52" eb="54">
      <t>チホウ</t>
    </rPh>
    <rPh sb="54" eb="56">
      <t>コウエイ</t>
    </rPh>
    <rPh sb="56" eb="58">
      <t>キギョウ</t>
    </rPh>
    <rPh sb="58" eb="59">
      <t>ホウ</t>
    </rPh>
    <rPh sb="59" eb="61">
      <t>テキヨウ</t>
    </rPh>
    <rPh sb="62" eb="64">
      <t>コウエイ</t>
    </rPh>
    <rPh sb="64" eb="66">
      <t>キギョウ</t>
    </rPh>
    <rPh sb="66" eb="68">
      <t>カイケイ</t>
    </rPh>
    <rPh sb="69" eb="71">
      <t>イコウ</t>
    </rPh>
    <rPh sb="71" eb="73">
      <t>カンリョウ</t>
    </rPh>
    <rPh sb="73" eb="75">
      <t>ヨテイ</t>
    </rPh>
    <rPh sb="81" eb="82">
      <t>ゴ</t>
    </rPh>
    <rPh sb="83" eb="84">
      <t>エ</t>
    </rPh>
    <rPh sb="87" eb="89">
      <t>ショウサイ</t>
    </rPh>
    <rPh sb="90" eb="92">
      <t>ケイエイ</t>
    </rPh>
    <rPh sb="92" eb="94">
      <t>シリョウ</t>
    </rPh>
    <rPh sb="98" eb="100">
      <t>ケイエイ</t>
    </rPh>
    <rPh sb="100" eb="102">
      <t>センリャク</t>
    </rPh>
    <rPh sb="103" eb="105">
      <t>コウシン</t>
    </rPh>
    <rPh sb="142" eb="144">
      <t>イジ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</si>
</sst>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1BA-459F-B45D-38BACEE5400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0.13</c:v>
                </c:pt>
                <c:pt idx="2">
                  <c:v>0.15</c:v>
                </c:pt>
                <c:pt idx="3">
                  <c:v>1.65</c:v>
                </c:pt>
                <c:pt idx="4">
                  <c:v>0.14000000000000001</c:v>
                </c:pt>
              </c:numCache>
            </c:numRef>
          </c:val>
          <c:smooth val="0"/>
          <c:extLst>
            <c:ext xmlns:c16="http://schemas.microsoft.com/office/drawing/2014/chart" uri="{C3380CC4-5D6E-409C-BE32-E72D297353CC}">
              <c16:uniqueId val="{00000001-51BA-459F-B45D-38BACEE5400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99E-4B77-B4F1-C3157609269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c:v>
                </c:pt>
                <c:pt idx="1">
                  <c:v>52.58</c:v>
                </c:pt>
                <c:pt idx="2">
                  <c:v>50.94</c:v>
                </c:pt>
                <c:pt idx="3">
                  <c:v>50.53</c:v>
                </c:pt>
                <c:pt idx="4">
                  <c:v>51.42</c:v>
                </c:pt>
              </c:numCache>
            </c:numRef>
          </c:val>
          <c:smooth val="0"/>
          <c:extLst>
            <c:ext xmlns:c16="http://schemas.microsoft.com/office/drawing/2014/chart" uri="{C3380CC4-5D6E-409C-BE32-E72D297353CC}">
              <c16:uniqueId val="{00000001-C99E-4B77-B4F1-C3157609269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56.65</c:v>
                </c:pt>
                <c:pt idx="1">
                  <c:v>59.33</c:v>
                </c:pt>
                <c:pt idx="2">
                  <c:v>60.07</c:v>
                </c:pt>
                <c:pt idx="3">
                  <c:v>60.98</c:v>
                </c:pt>
                <c:pt idx="4">
                  <c:v>61.83</c:v>
                </c:pt>
              </c:numCache>
            </c:numRef>
          </c:val>
          <c:extLst>
            <c:ext xmlns:c16="http://schemas.microsoft.com/office/drawing/2014/chart" uri="{C3380CC4-5D6E-409C-BE32-E72D297353CC}">
              <c16:uniqueId val="{00000000-5A11-4A28-83D0-E96153DE72D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83.51</c:v>
                </c:pt>
                <c:pt idx="1">
                  <c:v>83.02</c:v>
                </c:pt>
                <c:pt idx="2">
                  <c:v>82.55</c:v>
                </c:pt>
                <c:pt idx="3">
                  <c:v>82.08</c:v>
                </c:pt>
                <c:pt idx="4">
                  <c:v>81.34</c:v>
                </c:pt>
              </c:numCache>
            </c:numRef>
          </c:val>
          <c:smooth val="0"/>
          <c:extLst>
            <c:ext xmlns:c16="http://schemas.microsoft.com/office/drawing/2014/chart" uri="{C3380CC4-5D6E-409C-BE32-E72D297353CC}">
              <c16:uniqueId val="{00000001-5A11-4A28-83D0-E96153DE72D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62.47</c:v>
                </c:pt>
                <c:pt idx="1">
                  <c:v>62.97</c:v>
                </c:pt>
                <c:pt idx="2">
                  <c:v>62.28</c:v>
                </c:pt>
                <c:pt idx="3">
                  <c:v>61.94</c:v>
                </c:pt>
                <c:pt idx="4">
                  <c:v>61.31</c:v>
                </c:pt>
              </c:numCache>
            </c:numRef>
          </c:val>
          <c:extLst>
            <c:ext xmlns:c16="http://schemas.microsoft.com/office/drawing/2014/chart" uri="{C3380CC4-5D6E-409C-BE32-E72D297353CC}">
              <c16:uniqueId val="{00000000-185A-4610-AB1E-7AD05113204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5A-4610-AB1E-7AD05113204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46-4932-86DC-6256ABFD2CD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46-4932-86DC-6256ABFD2CD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EF4-4C40-B898-1F493990CD9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F4-4C40-B898-1F493990CD9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C7-444B-87FD-EC2A127CE4E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C7-444B-87FD-EC2A127CE4E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899-48E2-8760-9A79AEB834B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99-48E2-8760-9A79AEB834B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3474.85</c:v>
                </c:pt>
                <c:pt idx="1">
                  <c:v>3318.31</c:v>
                </c:pt>
                <c:pt idx="2">
                  <c:v>3166.09</c:v>
                </c:pt>
                <c:pt idx="3">
                  <c:v>3119.28</c:v>
                </c:pt>
                <c:pt idx="4">
                  <c:v>3038.63</c:v>
                </c:pt>
              </c:numCache>
            </c:numRef>
          </c:val>
          <c:extLst>
            <c:ext xmlns:c16="http://schemas.microsoft.com/office/drawing/2014/chart" uri="{C3380CC4-5D6E-409C-BE32-E72D297353CC}">
              <c16:uniqueId val="{00000000-86A7-48DA-BE1B-9DD858C754D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966.33</c:v>
                </c:pt>
                <c:pt idx="1">
                  <c:v>958.81</c:v>
                </c:pt>
                <c:pt idx="2">
                  <c:v>1001.3</c:v>
                </c:pt>
                <c:pt idx="3">
                  <c:v>1050.51</c:v>
                </c:pt>
                <c:pt idx="4">
                  <c:v>1102.01</c:v>
                </c:pt>
              </c:numCache>
            </c:numRef>
          </c:val>
          <c:smooth val="0"/>
          <c:extLst>
            <c:ext xmlns:c16="http://schemas.microsoft.com/office/drawing/2014/chart" uri="{C3380CC4-5D6E-409C-BE32-E72D297353CC}">
              <c16:uniqueId val="{00000001-86A7-48DA-BE1B-9DD858C754D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34.840000000000003</c:v>
                </c:pt>
                <c:pt idx="1">
                  <c:v>36.65</c:v>
                </c:pt>
                <c:pt idx="2">
                  <c:v>38.61</c:v>
                </c:pt>
                <c:pt idx="3">
                  <c:v>36.21</c:v>
                </c:pt>
                <c:pt idx="4">
                  <c:v>36.82</c:v>
                </c:pt>
              </c:numCache>
            </c:numRef>
          </c:val>
          <c:extLst>
            <c:ext xmlns:c16="http://schemas.microsoft.com/office/drawing/2014/chart" uri="{C3380CC4-5D6E-409C-BE32-E72D297353CC}">
              <c16:uniqueId val="{00000000-C045-417C-8005-9CFB1868EC6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81.739999999999995</c:v>
                </c:pt>
                <c:pt idx="1">
                  <c:v>82.88</c:v>
                </c:pt>
                <c:pt idx="2">
                  <c:v>81.88</c:v>
                </c:pt>
                <c:pt idx="3">
                  <c:v>82.65</c:v>
                </c:pt>
                <c:pt idx="4">
                  <c:v>82.55</c:v>
                </c:pt>
              </c:numCache>
            </c:numRef>
          </c:val>
          <c:smooth val="0"/>
          <c:extLst>
            <c:ext xmlns:c16="http://schemas.microsoft.com/office/drawing/2014/chart" uri="{C3380CC4-5D6E-409C-BE32-E72D297353CC}">
              <c16:uniqueId val="{00000001-C045-417C-8005-9CFB1868EC6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455.52</c:v>
                </c:pt>
                <c:pt idx="1">
                  <c:v>437.99</c:v>
                </c:pt>
                <c:pt idx="2">
                  <c:v>398.9</c:v>
                </c:pt>
                <c:pt idx="3">
                  <c:v>426.92</c:v>
                </c:pt>
                <c:pt idx="4">
                  <c:v>419.02</c:v>
                </c:pt>
              </c:numCache>
            </c:numRef>
          </c:val>
          <c:extLst>
            <c:ext xmlns:c16="http://schemas.microsoft.com/office/drawing/2014/chart" uri="{C3380CC4-5D6E-409C-BE32-E72D297353CC}">
              <c16:uniqueId val="{00000000-FE8E-4193-A8A9-BAEB6563215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194.31</c:v>
                </c:pt>
                <c:pt idx="1">
                  <c:v>190.99</c:v>
                </c:pt>
                <c:pt idx="2">
                  <c:v>187.55</c:v>
                </c:pt>
                <c:pt idx="3">
                  <c:v>186.3</c:v>
                </c:pt>
                <c:pt idx="4">
                  <c:v>188.38</c:v>
                </c:pt>
              </c:numCache>
            </c:numRef>
          </c:val>
          <c:smooth val="0"/>
          <c:extLst>
            <c:ext xmlns:c16="http://schemas.microsoft.com/office/drawing/2014/chart" uri="{C3380CC4-5D6E-409C-BE32-E72D297353CC}">
              <c16:uniqueId val="{00000001-FE8E-4193-A8A9-BAEB6563215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D36"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青森県　大鰐町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Cc2</v>
      </c>
      <c r="X8" s="66"/>
      <c r="Y8" s="66"/>
      <c r="Z8" s="66"/>
      <c r="AA8" s="66"/>
      <c r="AB8" s="66"/>
      <c r="AC8" s="66"/>
      <c r="AD8" s="67" t="str">
        <f>データ!$M$6</f>
        <v>非設置</v>
      </c>
      <c r="AE8" s="67"/>
      <c r="AF8" s="67"/>
      <c r="AG8" s="67"/>
      <c r="AH8" s="67"/>
      <c r="AI8" s="67"/>
      <c r="AJ8" s="67"/>
      <c r="AK8" s="3"/>
      <c r="AL8" s="55">
        <f>データ!S6</f>
        <v>8947</v>
      </c>
      <c r="AM8" s="55"/>
      <c r="AN8" s="55"/>
      <c r="AO8" s="55"/>
      <c r="AP8" s="55"/>
      <c r="AQ8" s="55"/>
      <c r="AR8" s="55"/>
      <c r="AS8" s="55"/>
      <c r="AT8" s="54">
        <f>データ!T6</f>
        <v>163.43</v>
      </c>
      <c r="AU8" s="54"/>
      <c r="AV8" s="54"/>
      <c r="AW8" s="54"/>
      <c r="AX8" s="54"/>
      <c r="AY8" s="54"/>
      <c r="AZ8" s="54"/>
      <c r="BA8" s="54"/>
      <c r="BB8" s="54">
        <f>データ!U6</f>
        <v>54.75</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55.35</v>
      </c>
      <c r="Q10" s="54"/>
      <c r="R10" s="54"/>
      <c r="S10" s="54"/>
      <c r="T10" s="54"/>
      <c r="U10" s="54"/>
      <c r="V10" s="54"/>
      <c r="W10" s="54">
        <f>データ!Q6</f>
        <v>80.83</v>
      </c>
      <c r="X10" s="54"/>
      <c r="Y10" s="54"/>
      <c r="Z10" s="54"/>
      <c r="AA10" s="54"/>
      <c r="AB10" s="54"/>
      <c r="AC10" s="54"/>
      <c r="AD10" s="55">
        <f>データ!R6</f>
        <v>3080</v>
      </c>
      <c r="AE10" s="55"/>
      <c r="AF10" s="55"/>
      <c r="AG10" s="55"/>
      <c r="AH10" s="55"/>
      <c r="AI10" s="55"/>
      <c r="AJ10" s="55"/>
      <c r="AK10" s="2"/>
      <c r="AL10" s="55">
        <f>データ!V6</f>
        <v>4907</v>
      </c>
      <c r="AM10" s="55"/>
      <c r="AN10" s="55"/>
      <c r="AO10" s="55"/>
      <c r="AP10" s="55"/>
      <c r="AQ10" s="55"/>
      <c r="AR10" s="55"/>
      <c r="AS10" s="55"/>
      <c r="AT10" s="54">
        <f>データ!W6</f>
        <v>1.91</v>
      </c>
      <c r="AU10" s="54"/>
      <c r="AV10" s="54"/>
      <c r="AW10" s="54"/>
      <c r="AX10" s="54"/>
      <c r="AY10" s="54"/>
      <c r="AZ10" s="54"/>
      <c r="BA10" s="54"/>
      <c r="BB10" s="54">
        <f>データ!X6</f>
        <v>2569.11</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【669.12】</v>
      </c>
      <c r="I86" s="12" t="str">
        <f>データ!CA6</f>
        <v>【99.73】</v>
      </c>
      <c r="J86" s="12" t="str">
        <f>データ!CL6</f>
        <v>【134.98】</v>
      </c>
      <c r="K86" s="12" t="str">
        <f>データ!CW6</f>
        <v>【59.99】</v>
      </c>
      <c r="L86" s="12" t="str">
        <f>データ!DH6</f>
        <v>【95.72】</v>
      </c>
      <c r="M86" s="12" t="s">
        <v>44</v>
      </c>
      <c r="N86" s="12" t="s">
        <v>44</v>
      </c>
      <c r="O86" s="12" t="str">
        <f>データ!EO6</f>
        <v>【0.24】</v>
      </c>
    </row>
  </sheetData>
  <sheetProtection algorithmName="SHA-512" hashValue="7xls+twv3w8SEi3Na/aSkMMw/3k9Y693+sh3p88MCT7Vs4FNuX0ZMEGOXl8ZlPhkSyvEjn630H9v2kasRoZBWw==" saltValue="/VvCwdCzpqZMEsRjUmVNl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23621</v>
      </c>
      <c r="D6" s="19">
        <f t="shared" si="3"/>
        <v>47</v>
      </c>
      <c r="E6" s="19">
        <f t="shared" si="3"/>
        <v>17</v>
      </c>
      <c r="F6" s="19">
        <f t="shared" si="3"/>
        <v>1</v>
      </c>
      <c r="G6" s="19">
        <f t="shared" si="3"/>
        <v>0</v>
      </c>
      <c r="H6" s="19" t="str">
        <f t="shared" si="3"/>
        <v>青森県　大鰐町</v>
      </c>
      <c r="I6" s="19" t="str">
        <f t="shared" si="3"/>
        <v>法非適用</v>
      </c>
      <c r="J6" s="19" t="str">
        <f t="shared" si="3"/>
        <v>下水道事業</v>
      </c>
      <c r="K6" s="19" t="str">
        <f t="shared" si="3"/>
        <v>公共下水道</v>
      </c>
      <c r="L6" s="19" t="str">
        <f t="shared" si="3"/>
        <v>Cc2</v>
      </c>
      <c r="M6" s="19" t="str">
        <f t="shared" si="3"/>
        <v>非設置</v>
      </c>
      <c r="N6" s="20" t="str">
        <f t="shared" si="3"/>
        <v>-</v>
      </c>
      <c r="O6" s="20" t="str">
        <f t="shared" si="3"/>
        <v>該当数値なし</v>
      </c>
      <c r="P6" s="20">
        <f t="shared" si="3"/>
        <v>55.35</v>
      </c>
      <c r="Q6" s="20">
        <f t="shared" si="3"/>
        <v>80.83</v>
      </c>
      <c r="R6" s="20">
        <f t="shared" si="3"/>
        <v>3080</v>
      </c>
      <c r="S6" s="20">
        <f t="shared" si="3"/>
        <v>8947</v>
      </c>
      <c r="T6" s="20">
        <f t="shared" si="3"/>
        <v>163.43</v>
      </c>
      <c r="U6" s="20">
        <f t="shared" si="3"/>
        <v>54.75</v>
      </c>
      <c r="V6" s="20">
        <f t="shared" si="3"/>
        <v>4907</v>
      </c>
      <c r="W6" s="20">
        <f t="shared" si="3"/>
        <v>1.91</v>
      </c>
      <c r="X6" s="20">
        <f t="shared" si="3"/>
        <v>2569.11</v>
      </c>
      <c r="Y6" s="21">
        <f>IF(Y7="",NA(),Y7)</f>
        <v>62.47</v>
      </c>
      <c r="Z6" s="21">
        <f t="shared" ref="Z6:AH6" si="4">IF(Z7="",NA(),Z7)</f>
        <v>62.97</v>
      </c>
      <c r="AA6" s="21">
        <f t="shared" si="4"/>
        <v>62.28</v>
      </c>
      <c r="AB6" s="21">
        <f t="shared" si="4"/>
        <v>61.94</v>
      </c>
      <c r="AC6" s="21">
        <f t="shared" si="4"/>
        <v>61.31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3474.85</v>
      </c>
      <c r="BG6" s="21">
        <f t="shared" ref="BG6:BO6" si="7">IF(BG7="",NA(),BG7)</f>
        <v>3318.31</v>
      </c>
      <c r="BH6" s="21">
        <f t="shared" si="7"/>
        <v>3166.09</v>
      </c>
      <c r="BI6" s="21">
        <f t="shared" si="7"/>
        <v>3119.28</v>
      </c>
      <c r="BJ6" s="21">
        <f t="shared" si="7"/>
        <v>3038.63</v>
      </c>
      <c r="BK6" s="21">
        <f t="shared" si="7"/>
        <v>966.33</v>
      </c>
      <c r="BL6" s="21">
        <f t="shared" si="7"/>
        <v>958.81</v>
      </c>
      <c r="BM6" s="21">
        <f t="shared" si="7"/>
        <v>1001.3</v>
      </c>
      <c r="BN6" s="21">
        <f t="shared" si="7"/>
        <v>1050.51</v>
      </c>
      <c r="BO6" s="21">
        <f t="shared" si="7"/>
        <v>1102.01</v>
      </c>
      <c r="BP6" s="20" t="str">
        <f>IF(BP7="","",IF(BP7="-","【-】","【"&amp;SUBSTITUTE(TEXT(BP7,"#,##0.00"),"-","△")&amp;"】"))</f>
        <v>【669.12】</v>
      </c>
      <c r="BQ6" s="21">
        <f>IF(BQ7="",NA(),BQ7)</f>
        <v>34.840000000000003</v>
      </c>
      <c r="BR6" s="21">
        <f t="shared" ref="BR6:BZ6" si="8">IF(BR7="",NA(),BR7)</f>
        <v>36.65</v>
      </c>
      <c r="BS6" s="21">
        <f t="shared" si="8"/>
        <v>38.61</v>
      </c>
      <c r="BT6" s="21">
        <f t="shared" si="8"/>
        <v>36.21</v>
      </c>
      <c r="BU6" s="21">
        <f t="shared" si="8"/>
        <v>36.82</v>
      </c>
      <c r="BV6" s="21">
        <f t="shared" si="8"/>
        <v>81.739999999999995</v>
      </c>
      <c r="BW6" s="21">
        <f t="shared" si="8"/>
        <v>82.88</v>
      </c>
      <c r="BX6" s="21">
        <f t="shared" si="8"/>
        <v>81.88</v>
      </c>
      <c r="BY6" s="21">
        <f t="shared" si="8"/>
        <v>82.65</v>
      </c>
      <c r="BZ6" s="21">
        <f t="shared" si="8"/>
        <v>82.55</v>
      </c>
      <c r="CA6" s="20" t="str">
        <f>IF(CA7="","",IF(CA7="-","【-】","【"&amp;SUBSTITUTE(TEXT(CA7,"#,##0.00"),"-","△")&amp;"】"))</f>
        <v>【99.73】</v>
      </c>
      <c r="CB6" s="21">
        <f>IF(CB7="",NA(),CB7)</f>
        <v>455.52</v>
      </c>
      <c r="CC6" s="21">
        <f t="shared" ref="CC6:CK6" si="9">IF(CC7="",NA(),CC7)</f>
        <v>437.99</v>
      </c>
      <c r="CD6" s="21">
        <f t="shared" si="9"/>
        <v>398.9</v>
      </c>
      <c r="CE6" s="21">
        <f t="shared" si="9"/>
        <v>426.92</v>
      </c>
      <c r="CF6" s="21">
        <f t="shared" si="9"/>
        <v>419.02</v>
      </c>
      <c r="CG6" s="21">
        <f t="shared" si="9"/>
        <v>194.31</v>
      </c>
      <c r="CH6" s="21">
        <f t="shared" si="9"/>
        <v>190.99</v>
      </c>
      <c r="CI6" s="21">
        <f t="shared" si="9"/>
        <v>187.55</v>
      </c>
      <c r="CJ6" s="21">
        <f t="shared" si="9"/>
        <v>186.3</v>
      </c>
      <c r="CK6" s="21">
        <f t="shared" si="9"/>
        <v>188.38</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53.5</v>
      </c>
      <c r="CS6" s="21">
        <f t="shared" si="10"/>
        <v>52.58</v>
      </c>
      <c r="CT6" s="21">
        <f t="shared" si="10"/>
        <v>50.94</v>
      </c>
      <c r="CU6" s="21">
        <f t="shared" si="10"/>
        <v>50.53</v>
      </c>
      <c r="CV6" s="21">
        <f t="shared" si="10"/>
        <v>51.42</v>
      </c>
      <c r="CW6" s="20" t="str">
        <f>IF(CW7="","",IF(CW7="-","【-】","【"&amp;SUBSTITUTE(TEXT(CW7,"#,##0.00"),"-","△")&amp;"】"))</f>
        <v>【59.99】</v>
      </c>
      <c r="CX6" s="21">
        <f>IF(CX7="",NA(),CX7)</f>
        <v>56.65</v>
      </c>
      <c r="CY6" s="21">
        <f t="shared" ref="CY6:DG6" si="11">IF(CY7="",NA(),CY7)</f>
        <v>59.33</v>
      </c>
      <c r="CZ6" s="21">
        <f t="shared" si="11"/>
        <v>60.07</v>
      </c>
      <c r="DA6" s="21">
        <f t="shared" si="11"/>
        <v>60.98</v>
      </c>
      <c r="DB6" s="21">
        <f t="shared" si="11"/>
        <v>61.83</v>
      </c>
      <c r="DC6" s="21">
        <f t="shared" si="11"/>
        <v>83.51</v>
      </c>
      <c r="DD6" s="21">
        <f t="shared" si="11"/>
        <v>83.02</v>
      </c>
      <c r="DE6" s="21">
        <f t="shared" si="11"/>
        <v>82.55</v>
      </c>
      <c r="DF6" s="21">
        <f t="shared" si="11"/>
        <v>82.08</v>
      </c>
      <c r="DG6" s="21">
        <f t="shared" si="11"/>
        <v>81.34</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0.16</v>
      </c>
      <c r="EK6" s="21">
        <f t="shared" si="14"/>
        <v>0.13</v>
      </c>
      <c r="EL6" s="21">
        <f t="shared" si="14"/>
        <v>0.15</v>
      </c>
      <c r="EM6" s="21">
        <f t="shared" si="14"/>
        <v>1.65</v>
      </c>
      <c r="EN6" s="21">
        <f t="shared" si="14"/>
        <v>0.14000000000000001</v>
      </c>
      <c r="EO6" s="20" t="str">
        <f>IF(EO7="","",IF(EO7="-","【-】","【"&amp;SUBSTITUTE(TEXT(EO7,"#,##0.00"),"-","△")&amp;"】"))</f>
        <v>【0.24】</v>
      </c>
    </row>
    <row r="7" spans="1:145" s="22" customFormat="1" x14ac:dyDescent="0.15">
      <c r="A7" s="14"/>
      <c r="B7" s="23">
        <v>2021</v>
      </c>
      <c r="C7" s="23">
        <v>23621</v>
      </c>
      <c r="D7" s="23">
        <v>47</v>
      </c>
      <c r="E7" s="23">
        <v>17</v>
      </c>
      <c r="F7" s="23">
        <v>1</v>
      </c>
      <c r="G7" s="23">
        <v>0</v>
      </c>
      <c r="H7" s="23" t="s">
        <v>98</v>
      </c>
      <c r="I7" s="23" t="s">
        <v>99</v>
      </c>
      <c r="J7" s="23" t="s">
        <v>100</v>
      </c>
      <c r="K7" s="23" t="s">
        <v>101</v>
      </c>
      <c r="L7" s="23" t="s">
        <v>102</v>
      </c>
      <c r="M7" s="23" t="s">
        <v>103</v>
      </c>
      <c r="N7" s="24" t="s">
        <v>104</v>
      </c>
      <c r="O7" s="24" t="s">
        <v>105</v>
      </c>
      <c r="P7" s="24">
        <v>55.35</v>
      </c>
      <c r="Q7" s="24">
        <v>80.83</v>
      </c>
      <c r="R7" s="24">
        <v>3080</v>
      </c>
      <c r="S7" s="24">
        <v>8947</v>
      </c>
      <c r="T7" s="24">
        <v>163.43</v>
      </c>
      <c r="U7" s="24">
        <v>54.75</v>
      </c>
      <c r="V7" s="24">
        <v>4907</v>
      </c>
      <c r="W7" s="24">
        <v>1.91</v>
      </c>
      <c r="X7" s="24">
        <v>2569.11</v>
      </c>
      <c r="Y7" s="24">
        <v>62.47</v>
      </c>
      <c r="Z7" s="24">
        <v>62.97</v>
      </c>
      <c r="AA7" s="24">
        <v>62.28</v>
      </c>
      <c r="AB7" s="24">
        <v>61.94</v>
      </c>
      <c r="AC7" s="24">
        <v>61.31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3474.85</v>
      </c>
      <c r="BG7" s="24">
        <v>3318.31</v>
      </c>
      <c r="BH7" s="24">
        <v>3166.09</v>
      </c>
      <c r="BI7" s="24">
        <v>3119.28</v>
      </c>
      <c r="BJ7" s="24">
        <v>3038.63</v>
      </c>
      <c r="BK7" s="24">
        <v>966.33</v>
      </c>
      <c r="BL7" s="24">
        <v>958.81</v>
      </c>
      <c r="BM7" s="24">
        <v>1001.3</v>
      </c>
      <c r="BN7" s="24">
        <v>1050.51</v>
      </c>
      <c r="BO7" s="24">
        <v>1102.01</v>
      </c>
      <c r="BP7" s="24">
        <v>669.12</v>
      </c>
      <c r="BQ7" s="24">
        <v>34.840000000000003</v>
      </c>
      <c r="BR7" s="24">
        <v>36.65</v>
      </c>
      <c r="BS7" s="24">
        <v>38.61</v>
      </c>
      <c r="BT7" s="24">
        <v>36.21</v>
      </c>
      <c r="BU7" s="24">
        <v>36.82</v>
      </c>
      <c r="BV7" s="24">
        <v>81.739999999999995</v>
      </c>
      <c r="BW7" s="24">
        <v>82.88</v>
      </c>
      <c r="BX7" s="24">
        <v>81.88</v>
      </c>
      <c r="BY7" s="24">
        <v>82.65</v>
      </c>
      <c r="BZ7" s="24">
        <v>82.55</v>
      </c>
      <c r="CA7" s="24">
        <v>99.73</v>
      </c>
      <c r="CB7" s="24">
        <v>455.52</v>
      </c>
      <c r="CC7" s="24">
        <v>437.99</v>
      </c>
      <c r="CD7" s="24">
        <v>398.9</v>
      </c>
      <c r="CE7" s="24">
        <v>426.92</v>
      </c>
      <c r="CF7" s="24">
        <v>419.02</v>
      </c>
      <c r="CG7" s="24">
        <v>194.31</v>
      </c>
      <c r="CH7" s="24">
        <v>190.99</v>
      </c>
      <c r="CI7" s="24">
        <v>187.55</v>
      </c>
      <c r="CJ7" s="24">
        <v>186.3</v>
      </c>
      <c r="CK7" s="24">
        <v>188.38</v>
      </c>
      <c r="CL7" s="24">
        <v>134.97999999999999</v>
      </c>
      <c r="CM7" s="24" t="s">
        <v>104</v>
      </c>
      <c r="CN7" s="24" t="s">
        <v>104</v>
      </c>
      <c r="CO7" s="24" t="s">
        <v>104</v>
      </c>
      <c r="CP7" s="24" t="s">
        <v>104</v>
      </c>
      <c r="CQ7" s="24" t="s">
        <v>104</v>
      </c>
      <c r="CR7" s="24">
        <v>53.5</v>
      </c>
      <c r="CS7" s="24">
        <v>52.58</v>
      </c>
      <c r="CT7" s="24">
        <v>50.94</v>
      </c>
      <c r="CU7" s="24">
        <v>50.53</v>
      </c>
      <c r="CV7" s="24">
        <v>51.42</v>
      </c>
      <c r="CW7" s="24">
        <v>59.99</v>
      </c>
      <c r="CX7" s="24">
        <v>56.65</v>
      </c>
      <c r="CY7" s="24">
        <v>59.33</v>
      </c>
      <c r="CZ7" s="24">
        <v>60.07</v>
      </c>
      <c r="DA7" s="24">
        <v>60.98</v>
      </c>
      <c r="DB7" s="24">
        <v>61.83</v>
      </c>
      <c r="DC7" s="24">
        <v>83.51</v>
      </c>
      <c r="DD7" s="24">
        <v>83.02</v>
      </c>
      <c r="DE7" s="24">
        <v>82.55</v>
      </c>
      <c r="DF7" s="24">
        <v>82.08</v>
      </c>
      <c r="DG7" s="24">
        <v>81.34</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0.16</v>
      </c>
      <c r="EK7" s="24">
        <v>0.13</v>
      </c>
      <c r="EL7" s="24">
        <v>0.15</v>
      </c>
      <c r="EM7" s="24">
        <v>1.65</v>
      </c>
      <c r="EN7" s="24">
        <v>0.14000000000000001</v>
      </c>
      <c r="EO7" s="24">
        <v>0.24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kensetsu01</cp:lastModifiedBy>
  <dcterms:created xsi:type="dcterms:W3CDTF">2022-12-01T01:44:33Z</dcterms:created>
  <dcterms:modified xsi:type="dcterms:W3CDTF">2023-01-12T00:24:06Z</dcterms:modified>
  <cp:category/>
</cp:coreProperties>
</file>