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owani-skysea\財政課\財政係\35年度財政関係\R5_公営企業\20240116_□【県市町村課_1_29（月）17時〆】公営企業に係る経営比較分析普i令和4年度決算）の分析等について（依頼）\03_回答後の修正作業\"/>
    </mc:Choice>
  </mc:AlternateContent>
  <xr:revisionPtr revIDLastSave="0" documentId="13_ncr:1_{C3CF3F45-3D75-4B78-886D-B7E72F3D1A02}" xr6:coauthVersionLast="47" xr6:coauthVersionMax="47" xr10:uidLastSave="{00000000-0000-0000-0000-000000000000}"/>
  <workbookProtection workbookAlgorithmName="SHA-512" workbookHashValue="UHJgSLZmdfFCScdyZO55TnlygSzpRO0/XNf0GDyJrE3bRyNKAtZRDSdF8NOrvPNRYqqPVcGB+ya52KGe5diPcw==" workbookSaltValue="FPDw6q3xfYJKqg8ZqOfQm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D8" i="4"/>
  <c r="P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<sst xmlns="http://schemas.openxmlformats.org/spreadsheetml/2006/main" count="247" uniqueCount="120">
  <si>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</si>
  <si>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</si>
  <si>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</si>
  <si>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</si>
  <si>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</si>
  <si>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</si>
  <si>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</si>
  <si>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</si>
  <si>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</si>
  <si>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</si>
  <si>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</si>
  <si>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</si>
  <si>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</si>
  <si>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</si>
  <si>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</si>
  <si>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</si>
  <si>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</si>
  <si>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</si>
  <si>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</si>
  <si>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</si>
  <si>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</si>
  <si>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</si>
  <si>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</si>
  <si>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</si>
  <si>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</si>
  <si>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</si>
  <si>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</si>
  <si>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</si>
  <si>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</si>
  <si>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</si>
  <si>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</si>
  <si>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</si>
  <si>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</si>
  <si>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</si>
  <si>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</si>
  <si>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</si>
  <si>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</si>
  <si>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</si>
  <si>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</si>
  <si>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</si>
  <si>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</si>
  <si>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</si>
  <si>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</si>
  <si>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</si>
  <si>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</si>
  <si>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</si>
  <si>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</si>
  <si>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</si>
  <si>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</si>
  <si>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</si>
  <si>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</si>
  <si>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</si>
  <si>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</si>
  <si>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</si>
  <si>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</si>
  <si>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</si>
  <si>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</si>
  <si>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</si>
  <si>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</si>
  <si>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</si>
  <si>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</si>
  <si>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</si>
  <si>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</si>
  <si>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</si>
  <si>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</si>
  <si>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</si>
  <si>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</si>
  <si>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</si>
  <si>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</si>
  <si>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</si>
  <si>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</si>
  <si>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</si>
  <si>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</si>
  <si>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</si>
  <si>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</si>
  <si>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</si>
  <si>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</si>
  <si>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</si>
  <si>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</si>
  <si>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</si>
  <si>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</si>
  <si>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</si>
  <si>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</si>
  <si>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</si>
  <si>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</si>
  <si>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</si>
  <si>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</si>
  <si>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</si>
  <si>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</si>
  <si>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</si>
  <si>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</si>
  <si>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</si>
  <si>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</si>
  <si>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</si>
  <si>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</si>
  <si>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</si>
  <si>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</si>
  <si>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</si>
  <si>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</si>
  <si>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</si>
  <si>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</si>
  <si>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</si>
  <si>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</si>
  <si>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</si>
  <si>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</si>
  <si>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</si>
  <si>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</si>
  <si>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</si>
  <si>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</si>
  <si>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</si>
  <si>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</si>
  <si>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</si>
  <si>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</si>
  <si>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</si>
  <si>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</si>
  <si>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</si>
  <si>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</si>
  <si>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18年度から現在の公共浄化槽整備推進事業（旧市町村設置型）に着手しており、施設に耐用年数を経過するものはないが、ブロワやポンプなどの付帯設備の修繕費が増加傾向にある。引き続き使用者に適正利用を促すなど付帯設備の長寿命化を図る。</t>
    <rPh sb="9" eb="11">
      <t>ゲンザイ</t>
    </rPh>
    <rPh sb="12" eb="14">
      <t>コウキョウ</t>
    </rPh>
    <rPh sb="14" eb="17">
      <t>ジョウカソウ</t>
    </rPh>
    <rPh sb="17" eb="19">
      <t>セイビ</t>
    </rPh>
    <rPh sb="19" eb="21">
      <t>スイシン</t>
    </rPh>
    <rPh sb="24" eb="25">
      <t>キュウ</t>
    </rPh>
    <rPh sb="25" eb="28">
      <t>シチョウソン</t>
    </rPh>
    <rPh sb="28" eb="31">
      <t>セッチガタ</t>
    </rPh>
    <rPh sb="40" eb="42">
      <t>シセツ</t>
    </rPh>
    <rPh sb="71" eb="73">
      <t>セツビ</t>
    </rPh>
    <rPh sb="86" eb="87">
      <t>ヒ</t>
    </rPh>
    <rPh sb="88" eb="89">
      <t>ツヅ</t>
    </rPh>
    <rPh sb="90" eb="93">
      <t>シヨウシャ</t>
    </rPh>
    <rPh sb="105" eb="107">
      <t>セツビ</t>
    </rPh>
    <phoneticPr fontId="4"/>
  </si>
  <si>
    <t>　人口減少や高齢化率の高さの影響により合併浄化槽の新規設置希望者が近年減少傾向にあるため、普及率が伸び悩んでおり、事業規模を縮小した。それにより企業債残高は以前より減少するものと考えられる。
　令和６年度から地方公営企業法を一部適用し公営企業会計へ移行完了予定である。その後に経営戦略の改定も予定しており、その中で料金改定の方針を検討したい。
　</t>
    <rPh sb="78" eb="80">
      <t>イゼン</t>
    </rPh>
    <rPh sb="112" eb="114">
      <t>イチブ</t>
    </rPh>
    <phoneticPr fontId="4"/>
  </si>
  <si>
    <t>　継続して収益的収支比率は100％を超えており、近年では経費回収率が50％台で推移している。しかし一般会計からの繰入により成り立っているため、独立採算がとれていない。令和６年度から公営企業会計に移行することから、より具体的な情報を用いて、人口減少、維持管理費の増大、設備・施設の更新などを反映したシミュレーションを行い、今後の経営において適正な料金設定になるように見直すこととしたい。
　数年は償還金の高止まりの影響により、企業債残高対事業規模比率は高い状態が続くと思われるが、浄化槽整備計画の見直しを行い事業規模が縮小されたことで、将来減少していくことが見込まれる。
　水洗化率は依然として100％を維持しているので継続していきたい。
　汚水処理原価については近年270～300円程度で推移している。維持管理費は法定検査等の義務的費用の性質が強く抑制は難しいため、修繕費を抑えるよう適正管理に努める必要があるが、供用開始から年数が経過し機器の故障に伴う修繕費が増加傾向にある。</t>
    <rPh sb="37" eb="38">
      <t>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</si>
</sst>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9F-4793-A401-328541E70FE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79F-4793-A401-328541E70FE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53.88</c:v>
                </c:pt>
                <c:pt idx="1">
                  <c:v>54.29</c:v>
                </c:pt>
                <c:pt idx="2">
                  <c:v>53.93</c:v>
                </c:pt>
                <c:pt idx="3">
                  <c:v>54.08</c:v>
                </c:pt>
                <c:pt idx="4">
                  <c:v>54.03</c:v>
                </c:pt>
              </c:numCache>
            </c:numRef>
          </c:val>
          <c:extLst>
            <c:ext xmlns:c16="http://schemas.microsoft.com/office/drawing/2014/chart" uri="{C3380CC4-5D6E-409C-BE32-E72D297353CC}">
              <c16:uniqueId val="{00000000-9217-4E14-9641-353E7BFE129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56.52</c:v>
                </c:pt>
                <c:pt idx="4">
                  <c:v>88.45</c:v>
                </c:pt>
              </c:numCache>
            </c:numRef>
          </c:val>
          <c:smooth val="0"/>
          <c:extLst>
            <c:ext xmlns:c16="http://schemas.microsoft.com/office/drawing/2014/chart" uri="{C3380CC4-5D6E-409C-BE32-E72D297353CC}">
              <c16:uniqueId val="{00000001-9217-4E14-9641-353E7BFE129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364-4A39-A62D-622FEC7F45D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88.43</c:v>
                </c:pt>
                <c:pt idx="4">
                  <c:v>90.34</c:v>
                </c:pt>
              </c:numCache>
            </c:numRef>
          </c:val>
          <c:smooth val="0"/>
          <c:extLst>
            <c:ext xmlns:c16="http://schemas.microsoft.com/office/drawing/2014/chart" uri="{C3380CC4-5D6E-409C-BE32-E72D297353CC}">
              <c16:uniqueId val="{00000001-5364-4A39-A62D-622FEC7F45D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112.02</c:v>
                </c:pt>
                <c:pt idx="1">
                  <c:v>115.94</c:v>
                </c:pt>
                <c:pt idx="2">
                  <c:v>113.28</c:v>
                </c:pt>
                <c:pt idx="3">
                  <c:v>101.1</c:v>
                </c:pt>
                <c:pt idx="4">
                  <c:v>115.56</c:v>
                </c:pt>
              </c:numCache>
            </c:numRef>
          </c:val>
          <c:extLst>
            <c:ext xmlns:c16="http://schemas.microsoft.com/office/drawing/2014/chart" uri="{C3380CC4-5D6E-409C-BE32-E72D297353CC}">
              <c16:uniqueId val="{00000000-5657-4575-B6EB-AA8F4C9F732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57-4575-B6EB-AA8F4C9F732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95-4ACF-B1CF-4D8E056EDB8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95-4ACF-B1CF-4D8E056EDB8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C5-4C6E-BEDC-CE1CF20D6E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C5-4C6E-BEDC-CE1CF20D6E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D7-4A6E-8620-E6AEAC33130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D7-4A6E-8620-E6AEAC33130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11-4BA1-8BCD-A0945E6D82B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11-4BA1-8BCD-A0945E6D82B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519</c:v>
                </c:pt>
                <c:pt idx="1">
                  <c:v>498.11</c:v>
                </c:pt>
                <c:pt idx="2">
                  <c:v>496.93</c:v>
                </c:pt>
                <c:pt idx="3">
                  <c:v>476.32</c:v>
                </c:pt>
                <c:pt idx="4">
                  <c:v>449.22</c:v>
                </c:pt>
              </c:numCache>
            </c:numRef>
          </c:val>
          <c:extLst>
            <c:ext xmlns:c16="http://schemas.microsoft.com/office/drawing/2014/chart" uri="{C3380CC4-5D6E-409C-BE32-E72D297353CC}">
              <c16:uniqueId val="{00000000-8E1F-4522-B2B2-386944AC265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294.08999999999997</c:v>
                </c:pt>
                <c:pt idx="4">
                  <c:v>294.08999999999997</c:v>
                </c:pt>
              </c:numCache>
            </c:numRef>
          </c:val>
          <c:smooth val="0"/>
          <c:extLst>
            <c:ext xmlns:c16="http://schemas.microsoft.com/office/drawing/2014/chart" uri="{C3380CC4-5D6E-409C-BE32-E72D297353CC}">
              <c16:uniqueId val="{00000001-8E1F-4522-B2B2-386944AC265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59.25</c:v>
                </c:pt>
                <c:pt idx="1">
                  <c:v>55.58</c:v>
                </c:pt>
                <c:pt idx="2">
                  <c:v>57.98</c:v>
                </c:pt>
                <c:pt idx="3">
                  <c:v>50.2</c:v>
                </c:pt>
                <c:pt idx="4">
                  <c:v>56.71</c:v>
                </c:pt>
              </c:numCache>
            </c:numRef>
          </c:val>
          <c:extLst>
            <c:ext xmlns:c16="http://schemas.microsoft.com/office/drawing/2014/chart" uri="{C3380CC4-5D6E-409C-BE32-E72D297353CC}">
              <c16:uniqueId val="{00000000-74DD-41E7-8B38-35E419313C0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60</c:v>
                </c:pt>
                <c:pt idx="4">
                  <c:v>59.01</c:v>
                </c:pt>
              </c:numCache>
            </c:numRef>
          </c:val>
          <c:smooth val="0"/>
          <c:extLst>
            <c:ext xmlns:c16="http://schemas.microsoft.com/office/drawing/2014/chart" uri="{C3380CC4-5D6E-409C-BE32-E72D297353CC}">
              <c16:uniqueId val="{00000001-74DD-41E7-8B38-35E419313C0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269.72000000000003</c:v>
                </c:pt>
                <c:pt idx="1">
                  <c:v>288.37</c:v>
                </c:pt>
                <c:pt idx="2">
                  <c:v>279.16000000000003</c:v>
                </c:pt>
                <c:pt idx="3">
                  <c:v>324.14</c:v>
                </c:pt>
                <c:pt idx="4">
                  <c:v>286.70999999999998</c:v>
                </c:pt>
              </c:numCache>
            </c:numRef>
          </c:val>
          <c:extLst>
            <c:ext xmlns:c16="http://schemas.microsoft.com/office/drawing/2014/chart" uri="{C3380CC4-5D6E-409C-BE32-E72D297353CC}">
              <c16:uniqueId val="{00000000-55C4-4A06-B82F-9A52BF62E4B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282.70999999999998</c:v>
                </c:pt>
                <c:pt idx="4">
                  <c:v>291.82</c:v>
                </c:pt>
              </c:numCache>
            </c:numRef>
          </c:val>
          <c:smooth val="0"/>
          <c:extLst>
            <c:ext xmlns:c16="http://schemas.microsoft.com/office/drawing/2014/chart" uri="{C3380CC4-5D6E-409C-BE32-E72D297353CC}">
              <c16:uniqueId val="{00000001-55C4-4A06-B82F-9A52BF62E4B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1" zoomScale="75" zoomScaleNormal="75" workbookViewId="0">
      <selection activeCell="BL11" sqref="BL11:BZ1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青森県　大鰐町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8688</v>
      </c>
      <c r="AM8" s="42"/>
      <c r="AN8" s="42"/>
      <c r="AO8" s="42"/>
      <c r="AP8" s="42"/>
      <c r="AQ8" s="42"/>
      <c r="AR8" s="42"/>
      <c r="AS8" s="42"/>
      <c r="AT8" s="35">
        <f>データ!T6</f>
        <v>163.43</v>
      </c>
      <c r="AU8" s="35"/>
      <c r="AV8" s="35"/>
      <c r="AW8" s="35"/>
      <c r="AX8" s="35"/>
      <c r="AY8" s="35"/>
      <c r="AZ8" s="35"/>
      <c r="BA8" s="35"/>
      <c r="BB8" s="35">
        <f>データ!U6</f>
        <v>53.16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17.53</v>
      </c>
      <c r="Q10" s="35"/>
      <c r="R10" s="35"/>
      <c r="S10" s="35"/>
      <c r="T10" s="35"/>
      <c r="U10" s="35"/>
      <c r="V10" s="35"/>
      <c r="W10" s="35">
        <f>データ!Q6</f>
        <v>100</v>
      </c>
      <c r="X10" s="35"/>
      <c r="Y10" s="35"/>
      <c r="Z10" s="35"/>
      <c r="AA10" s="35"/>
      <c r="AB10" s="35"/>
      <c r="AC10" s="35"/>
      <c r="AD10" s="42">
        <f>データ!R6</f>
        <v>3520</v>
      </c>
      <c r="AE10" s="42"/>
      <c r="AF10" s="42"/>
      <c r="AG10" s="42"/>
      <c r="AH10" s="42"/>
      <c r="AI10" s="42"/>
      <c r="AJ10" s="42"/>
      <c r="AK10" s="2"/>
      <c r="AL10" s="42">
        <f>データ!V6</f>
        <v>1509</v>
      </c>
      <c r="AM10" s="42"/>
      <c r="AN10" s="42"/>
      <c r="AO10" s="42"/>
      <c r="AP10" s="42"/>
      <c r="AQ10" s="42"/>
      <c r="AR10" s="42"/>
      <c r="AS10" s="42"/>
      <c r="AT10" s="35">
        <f>データ!W6</f>
        <v>0.73</v>
      </c>
      <c r="AU10" s="35"/>
      <c r="AV10" s="35"/>
      <c r="AW10" s="35"/>
      <c r="AX10" s="35"/>
      <c r="AY10" s="35"/>
      <c r="AZ10" s="35"/>
      <c r="BA10" s="35"/>
      <c r="BB10" s="35">
        <f>データ!X6</f>
        <v>2067.12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pa2/BLppfYm2q+fwmGdTG0rKuuwbEPc6HWLOe3O11izjuD7r7MFg3bZ/vn9idGpJF3kS1ejlrK9YDFat8RtpNw==" saltValue="VqIY8Fr8J9BSuqFY8zlId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23621</v>
      </c>
      <c r="D6" s="19">
        <f t="shared" si="3"/>
        <v>47</v>
      </c>
      <c r="E6" s="19">
        <f t="shared" si="3"/>
        <v>18</v>
      </c>
      <c r="F6" s="19">
        <f t="shared" si="3"/>
        <v>0</v>
      </c>
      <c r="G6" s="19">
        <f t="shared" si="3"/>
        <v>0</v>
      </c>
      <c r="H6" s="19" t="str">
        <f t="shared" si="3"/>
        <v>青森県　大鰐町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17.53</v>
      </c>
      <c r="Q6" s="20">
        <f t="shared" si="3"/>
        <v>100</v>
      </c>
      <c r="R6" s="20">
        <f t="shared" si="3"/>
        <v>3520</v>
      </c>
      <c r="S6" s="20">
        <f t="shared" si="3"/>
        <v>8688</v>
      </c>
      <c r="T6" s="20">
        <f t="shared" si="3"/>
        <v>163.43</v>
      </c>
      <c r="U6" s="20">
        <f t="shared" si="3"/>
        <v>53.16</v>
      </c>
      <c r="V6" s="20">
        <f t="shared" si="3"/>
        <v>1509</v>
      </c>
      <c r="W6" s="20">
        <f t="shared" si="3"/>
        <v>0.73</v>
      </c>
      <c r="X6" s="20">
        <f t="shared" si="3"/>
        <v>2067.12</v>
      </c>
      <c r="Y6" s="21">
        <f>IF(Y7="",NA(),Y7)</f>
        <v>112.02</v>
      </c>
      <c r="Z6" s="21">
        <f t="shared" ref="Z6:AH6" si="4">IF(Z7="",NA(),Z7)</f>
        <v>115.94</v>
      </c>
      <c r="AA6" s="21">
        <f t="shared" si="4"/>
        <v>113.28</v>
      </c>
      <c r="AB6" s="21">
        <f t="shared" si="4"/>
        <v>101.1</v>
      </c>
      <c r="AC6" s="21">
        <f t="shared" si="4"/>
        <v>115.56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519</v>
      </c>
      <c r="BG6" s="21">
        <f t="shared" ref="BG6:BO6" si="7">IF(BG7="",NA(),BG7)</f>
        <v>498.11</v>
      </c>
      <c r="BH6" s="21">
        <f t="shared" si="7"/>
        <v>496.93</v>
      </c>
      <c r="BI6" s="21">
        <f t="shared" si="7"/>
        <v>476.32</v>
      </c>
      <c r="BJ6" s="21">
        <f t="shared" si="7"/>
        <v>449.22</v>
      </c>
      <c r="BK6" s="21">
        <f t="shared" si="7"/>
        <v>386.46</v>
      </c>
      <c r="BL6" s="21">
        <f t="shared" si="7"/>
        <v>421.25</v>
      </c>
      <c r="BM6" s="21">
        <f t="shared" si="7"/>
        <v>398.42</v>
      </c>
      <c r="BN6" s="21">
        <f t="shared" si="7"/>
        <v>294.08999999999997</v>
      </c>
      <c r="BO6" s="21">
        <f t="shared" si="7"/>
        <v>294.08999999999997</v>
      </c>
      <c r="BP6" s="20" t="str">
        <f>IF(BP7="","",IF(BP7="-","【-】","【"&amp;SUBSTITUTE(TEXT(BP7,"#,##0.00"),"-","△")&amp;"】"))</f>
        <v>【307.39】</v>
      </c>
      <c r="BQ6" s="21">
        <f>IF(BQ7="",NA(),BQ7)</f>
        <v>59.25</v>
      </c>
      <c r="BR6" s="21">
        <f t="shared" ref="BR6:BZ6" si="8">IF(BR7="",NA(),BR7)</f>
        <v>55.58</v>
      </c>
      <c r="BS6" s="21">
        <f t="shared" si="8"/>
        <v>57.98</v>
      </c>
      <c r="BT6" s="21">
        <f t="shared" si="8"/>
        <v>50.2</v>
      </c>
      <c r="BU6" s="21">
        <f t="shared" si="8"/>
        <v>56.71</v>
      </c>
      <c r="BV6" s="21">
        <f t="shared" si="8"/>
        <v>55.85</v>
      </c>
      <c r="BW6" s="21">
        <f t="shared" si="8"/>
        <v>53.23</v>
      </c>
      <c r="BX6" s="21">
        <f t="shared" si="8"/>
        <v>50.7</v>
      </c>
      <c r="BY6" s="21">
        <f t="shared" si="8"/>
        <v>60</v>
      </c>
      <c r="BZ6" s="21">
        <f t="shared" si="8"/>
        <v>59.01</v>
      </c>
      <c r="CA6" s="20" t="str">
        <f>IF(CA7="","",IF(CA7="-","【-】","【"&amp;SUBSTITUTE(TEXT(CA7,"#,##0.00"),"-","△")&amp;"】"))</f>
        <v>【57.03】</v>
      </c>
      <c r="CB6" s="21">
        <f>IF(CB7="",NA(),CB7)</f>
        <v>269.72000000000003</v>
      </c>
      <c r="CC6" s="21">
        <f t="shared" ref="CC6:CK6" si="9">IF(CC7="",NA(),CC7)</f>
        <v>288.37</v>
      </c>
      <c r="CD6" s="21">
        <f t="shared" si="9"/>
        <v>279.16000000000003</v>
      </c>
      <c r="CE6" s="21">
        <f t="shared" si="9"/>
        <v>324.14</v>
      </c>
      <c r="CF6" s="21">
        <f t="shared" si="9"/>
        <v>286.70999999999998</v>
      </c>
      <c r="CG6" s="21">
        <f t="shared" si="9"/>
        <v>287.91000000000003</v>
      </c>
      <c r="CH6" s="21">
        <f t="shared" si="9"/>
        <v>283.3</v>
      </c>
      <c r="CI6" s="21">
        <f t="shared" si="9"/>
        <v>289.81</v>
      </c>
      <c r="CJ6" s="21">
        <f t="shared" si="9"/>
        <v>282.70999999999998</v>
      </c>
      <c r="CK6" s="21">
        <f t="shared" si="9"/>
        <v>291.82</v>
      </c>
      <c r="CL6" s="20" t="str">
        <f>IF(CL7="","",IF(CL7="-","【-】","【"&amp;SUBSTITUTE(TEXT(CL7,"#,##0.00"),"-","△")&amp;"】"))</f>
        <v>【294.83】</v>
      </c>
      <c r="CM6" s="21">
        <f>IF(CM7="",NA(),CM7)</f>
        <v>53.88</v>
      </c>
      <c r="CN6" s="21">
        <f t="shared" ref="CN6:CV6" si="10">IF(CN7="",NA(),CN7)</f>
        <v>54.29</v>
      </c>
      <c r="CO6" s="21">
        <f t="shared" si="10"/>
        <v>53.93</v>
      </c>
      <c r="CP6" s="21">
        <f t="shared" si="10"/>
        <v>54.08</v>
      </c>
      <c r="CQ6" s="21">
        <f t="shared" si="10"/>
        <v>54.03</v>
      </c>
      <c r="CR6" s="21">
        <f t="shared" si="10"/>
        <v>54.93</v>
      </c>
      <c r="CS6" s="21">
        <f t="shared" si="10"/>
        <v>55.96</v>
      </c>
      <c r="CT6" s="21">
        <f t="shared" si="10"/>
        <v>56.45</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54.99</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23621</v>
      </c>
      <c r="D7" s="23">
        <v>47</v>
      </c>
      <c r="E7" s="23">
        <v>18</v>
      </c>
      <c r="F7" s="23">
        <v>0</v>
      </c>
      <c r="G7" s="23">
        <v>0</v>
      </c>
      <c r="H7" s="23" t="s">
        <v>98</v>
      </c>
      <c r="I7" s="23" t="s">
        <v>99</v>
      </c>
      <c r="J7" s="23" t="s">
        <v>100</v>
      </c>
      <c r="K7" s="23" t="s">
        <v>101</v>
      </c>
      <c r="L7" s="23" t="s">
        <v>102</v>
      </c>
      <c r="M7" s="23" t="s">
        <v>103</v>
      </c>
      <c r="N7" s="24" t="s">
        <v>104</v>
      </c>
      <c r="O7" s="24" t="s">
        <v>105</v>
      </c>
      <c r="P7" s="24">
        <v>17.53</v>
      </c>
      <c r="Q7" s="24">
        <v>100</v>
      </c>
      <c r="R7" s="24">
        <v>3520</v>
      </c>
      <c r="S7" s="24">
        <v>8688</v>
      </c>
      <c r="T7" s="24">
        <v>163.43</v>
      </c>
      <c r="U7" s="24">
        <v>53.16</v>
      </c>
      <c r="V7" s="24">
        <v>1509</v>
      </c>
      <c r="W7" s="24">
        <v>0.73</v>
      </c>
      <c r="X7" s="24">
        <v>2067.12</v>
      </c>
      <c r="Y7" s="24">
        <v>112.02</v>
      </c>
      <c r="Z7" s="24">
        <v>115.94</v>
      </c>
      <c r="AA7" s="24">
        <v>113.28</v>
      </c>
      <c r="AB7" s="24">
        <v>101.1</v>
      </c>
      <c r="AC7" s="24">
        <v>115.56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519</v>
      </c>
      <c r="BG7" s="24">
        <v>498.11</v>
      </c>
      <c r="BH7" s="24">
        <v>496.93</v>
      </c>
      <c r="BI7" s="24">
        <v>476.32</v>
      </c>
      <c r="BJ7" s="24">
        <v>449.22</v>
      </c>
      <c r="BK7" s="24">
        <v>386.46</v>
      </c>
      <c r="BL7" s="24">
        <v>421.25</v>
      </c>
      <c r="BM7" s="24">
        <v>398.42</v>
      </c>
      <c r="BN7" s="24">
        <v>294.08999999999997</v>
      </c>
      <c r="BO7" s="24">
        <v>294.08999999999997</v>
      </c>
      <c r="BP7" s="24">
        <v>307.39</v>
      </c>
      <c r="BQ7" s="24">
        <v>59.25</v>
      </c>
      <c r="BR7" s="24">
        <v>55.58</v>
      </c>
      <c r="BS7" s="24">
        <v>57.98</v>
      </c>
      <c r="BT7" s="24">
        <v>50.2</v>
      </c>
      <c r="BU7" s="24">
        <v>56.71</v>
      </c>
      <c r="BV7" s="24">
        <v>55.85</v>
      </c>
      <c r="BW7" s="24">
        <v>53.23</v>
      </c>
      <c r="BX7" s="24">
        <v>50.7</v>
      </c>
      <c r="BY7" s="24">
        <v>60</v>
      </c>
      <c r="BZ7" s="24">
        <v>59.01</v>
      </c>
      <c r="CA7" s="24">
        <v>57.03</v>
      </c>
      <c r="CB7" s="24">
        <v>269.72000000000003</v>
      </c>
      <c r="CC7" s="24">
        <v>288.37</v>
      </c>
      <c r="CD7" s="24">
        <v>279.16000000000003</v>
      </c>
      <c r="CE7" s="24">
        <v>324.14</v>
      </c>
      <c r="CF7" s="24">
        <v>286.70999999999998</v>
      </c>
      <c r="CG7" s="24">
        <v>287.91000000000003</v>
      </c>
      <c r="CH7" s="24">
        <v>283.3</v>
      </c>
      <c r="CI7" s="24">
        <v>289.81</v>
      </c>
      <c r="CJ7" s="24">
        <v>282.70999999999998</v>
      </c>
      <c r="CK7" s="24">
        <v>291.82</v>
      </c>
      <c r="CL7" s="24">
        <v>294.83</v>
      </c>
      <c r="CM7" s="24">
        <v>53.88</v>
      </c>
      <c r="CN7" s="24">
        <v>54.29</v>
      </c>
      <c r="CO7" s="24">
        <v>53.93</v>
      </c>
      <c r="CP7" s="24">
        <v>54.08</v>
      </c>
      <c r="CQ7" s="24">
        <v>54.03</v>
      </c>
      <c r="CR7" s="24">
        <v>54.93</v>
      </c>
      <c r="CS7" s="24">
        <v>55.96</v>
      </c>
      <c r="CT7" s="24">
        <v>56.45</v>
      </c>
      <c r="CU7" s="24">
        <v>56.52</v>
      </c>
      <c r="CV7" s="24">
        <v>88.45</v>
      </c>
      <c r="CW7" s="24">
        <v>84.27</v>
      </c>
      <c r="CX7" s="24">
        <v>100</v>
      </c>
      <c r="CY7" s="24">
        <v>100</v>
      </c>
      <c r="CZ7" s="24">
        <v>100</v>
      </c>
      <c r="DA7" s="24">
        <v>100</v>
      </c>
      <c r="DB7" s="24">
        <v>100</v>
      </c>
      <c r="DC7" s="24">
        <v>65.569999999999993</v>
      </c>
      <c r="DD7" s="24">
        <v>60.12</v>
      </c>
      <c r="DE7" s="24">
        <v>54.99</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owanilg015</cp:lastModifiedBy>
  <dcterms:created xsi:type="dcterms:W3CDTF">2023-12-12T02:59:19Z</dcterms:created>
  <dcterms:modified xsi:type="dcterms:W3CDTF">2024-02-01T06:14:31Z</dcterms:modified>
  <cp:category/>
</cp:coreProperties>
</file>