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umu14\Desktop\"/>
    </mc:Choice>
  </mc:AlternateContent>
  <xr:revisionPtr revIDLastSave="0" documentId="8_{C4D9FE29-13C5-4E32-9E89-6AA9C456D035}" xr6:coauthVersionLast="47" xr6:coauthVersionMax="47" xr10:uidLastSave="{00000000-0000-0000-0000-000000000000}"/>
  <workbookProtection workbookAlgorithmName="SHA-512" workbookHashValue="1lXtxCtd8psS9iiMrZ6hgOQoaiad6DdwW4RdfIBDGgAeIIWaq3jR622goWwQ3OMi/k0i6VPhAq+BVeA9AyvEBg==" workbookSaltValue="cfZrA839xsvn2T3KKdDShw==" workbookSpinCount="100000" lockStructure="1"/>
  <bookViews>
    <workbookView xWindow="22932" yWindow="-108" windowWidth="23256" windowHeight="12576"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BB10" i="4"/>
  <c r="AT10" i="4"/>
  <c r="AT8" i="4"/>
  <c r="W8" i="4"/>
  <c r="P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<sst xmlns="http://schemas.openxmlformats.org/spreadsheetml/2006/main" count="241" uniqueCount="119">
  <si>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</si>
  <si>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</si>
  <si>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</si>
  <si>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</si>
  <si>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</si>
  <si>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</si>
  <si>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</si>
  <si>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</si>
  <si>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</si>
  <si>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</si>
  <si>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</si>
  <si>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</si>
  <si>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</si>
  <si>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</si>
  <si>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</si>
  <si>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</si>
  <si>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</si>
  <si>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</si>
  <si>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</si>
  <si>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</si>
  <si>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</si>
  <si>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</si>
  <si>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</si>
  <si>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</si>
  <si>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</si>
  <si>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</si>
  <si>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</si>
  <si>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</si>
  <si>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</si>
  <si>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</si>
  <si>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</si>
  <si>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</si>
  <si>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</si>
  <si>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</si>
  <si>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</si>
  <si>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</si>
  <si>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</si>
  <si>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</si>
  <si>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</si>
  <si>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</si>
  <si>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</si>
  <si>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</si>
  <si>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</si>
  <si>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</si>
  <si>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</si>
  <si>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</si>
  <si>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</si>
  <si>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</si>
  <si>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</si>
  <si>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</si>
  <si>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</si>
  <si>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</si>
  <si>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</si>
  <si>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</si>
  <si>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</si>
  <si>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</si>
  <si>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</si>
  <si>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</si>
  <si>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</si>
  <si>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</si>
  <si>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</si>
  <si>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</si>
  <si>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</si>
  <si>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</si>
  <si>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</si>
  <si>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</si>
  <si>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</si>
  <si>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</si>
  <si>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</si>
  <si>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</si>
  <si>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</si>
  <si>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</si>
  <si>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</si>
  <si>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</si>
  <si>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</si>
  <si>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</si>
  <si>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</si>
  <si>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</si>
  <si>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</si>
  <si>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</si>
  <si>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</si>
  <si>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</si>
  <si>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</si>
  <si>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</si>
  <si>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</si>
  <si>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</si>
  <si>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</si>
  <si>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</si>
  <si>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</si>
  <si>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</si>
  <si>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</si>
  <si>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</si>
  <si>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</si>
  <si>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</si>
  <si>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</si>
  <si>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</si>
  <si>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</si>
  <si>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</si>
  <si>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</si>
  <si>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</si>
  <si>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</si>
  <si>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</si>
  <si>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</si>
  <si>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</si>
  <si>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</si>
  <si>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</si>
  <si>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</si>
  <si>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</si>
  <si>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</si>
  <si>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</si>
  <si>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</si>
  <si>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</si>
  <si>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</si>
  <si>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</si>
  <si>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</si>
  <si>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</si>
  <si>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耐用年数を超えた管渠はなく、直近で更新工事は必要ない。しかしマンホールポンプ等の一部施設や設備の修繕が発生している。公共施設等総合管理計画等に基づき、定期点検を引き続き実施し、必要に応じて修繕対応または更新を検討していく。</t>
    <rPh sb="46" eb="48">
      <t>セツビ</t>
    </rPh>
    <rPh sb="52" eb="54">
      <t>ハッセイ</t>
    </rPh>
    <phoneticPr fontId="4"/>
  </si>
  <si>
    <t>　更新工事を直近で行う予定がないため、建設改良費が急激に増加することはないと考えられる。
　令和６年度から地方公営企業法を一部適用し公営企業会計へ移行完了予定である。その後に得られる詳細な経営資料をもとに経営戦略を改定し、料金改定の方針を検討する。また、将来に渡り安定した持続的下水道経営を維持するために、経費回収率向上に向けたロードマップも作成し、経費回収率の向上を図っていく必要がある。
　</t>
    <rPh sb="107" eb="109">
      <t>カイテイ</t>
    </rPh>
    <phoneticPr fontId="4"/>
  </si>
  <si>
    <t>平成11年度の供用開始から20年以上が経過し、水洗化による使用料収入の増加が近年は停滞傾向にある。人口減少及び高齢化率の高さによる水洗化率の伸び悩みを考慮すれば、将来的に大幅な使用料収入の増加は見込めない。増加傾向にあった収益的収支比率であるが、近年の減少に加えて経費回収率が50％に満たない（令和５年度減少しているのは打切決算に伴い４月収入の３月分使用料が含まれていないため。）ことを考慮すれば、料金改定を検討する必要がある。併せて引き続き水洗化の促進を強化していく必要がある。
　企業債残高は償還金の高止まりの影響で高額であるが、整備計画はほぼ完了しており、施設の更新計画も直近で行う予定はないため、既発債の償還終了に伴い緩やかに減少していく見込みである。
　汚水処理原価が類似団体と比較し高い要因は、有収水量が低い割に管渠等の維持管理を含め事業継続に係る費用が大きいからと考えられる。また、地方公営企業法適用移行支援業務や法適用に伴い導入が必要となった公営企業会計に対応した会計システム導入構築業務などの一般管理費が増大したことで例年に比べて増大している。青森県汚水処理施設広域化・共同化計画に基づき、関係市町村と維持管理に関してメリットや実現可能な内容の検討をしているところであり、今後の維持管理費用の削減が期待される。</t>
    <rPh sb="311" eb="312">
      <t>トモナ</t>
    </rPh>
    <rPh sb="468" eb="470">
      <t>レイネン</t>
    </rPh>
    <rPh sb="471" eb="472">
      <t>クラ</t>
    </rPh>
    <rPh sb="474" eb="476">
      <t>ゾウダイ</t>
    </rPh>
    <rPh sb="509" eb="513">
      <t>ユウシュウ</t>
    </rPh>
    <rPh sb="514" eb="515">
      <t>ヒク</t>
    </rPh>
    <rPh sb="516" eb="517">
      <t>ワリ</t>
    </rPh>
    <rPh sb="527" eb="528">
      <t>フク</t>
    </rPh>
    <rPh sb="529" eb="531">
      <t>ジギョウ</t>
    </rPh>
    <rPh sb="531" eb="533">
      <t>ケイゾク</t>
    </rPh>
    <rPh sb="534" eb="535">
      <t>カカ</t>
    </rPh>
    <rPh sb="539" eb="540">
      <t>オオジツゲンカノウナイヨウ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</si>
</sst>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74-414C-A2DC-8B8D413CAB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9E74-414C-A2DC-8B8D413CAB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49-466E-80A8-A895D0F80E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949-466E-80A8-A895D0F80E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60.07</c:v>
                </c:pt>
                <c:pt idx="1">
                  <c:v>60.98</c:v>
                </c:pt>
                <c:pt idx="2">
                  <c:v>61.83</c:v>
                </c:pt>
                <c:pt idx="3">
                  <c:v>62.4</c:v>
                </c:pt>
                <c:pt idx="4">
                  <c:v>62.76</c:v>
                </c:pt>
              </c:numCache>
            </c:numRef>
          </c:val>
          <c:extLst>
            <c:ext xmlns:c16="http://schemas.microsoft.com/office/drawing/2014/chart" uri="{C3380CC4-5D6E-409C-BE32-E72D297353CC}">
              <c16:uniqueId val="{00000000-0C5B-4C6F-AEE7-B937E40AD8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0C5B-4C6F-AEE7-B937E40AD8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62.28</c:v>
                </c:pt>
                <c:pt idx="1">
                  <c:v>61.94</c:v>
                </c:pt>
                <c:pt idx="2">
                  <c:v>61.31</c:v>
                </c:pt>
                <c:pt idx="3">
                  <c:v>62.95</c:v>
                </c:pt>
                <c:pt idx="4">
                  <c:v>63.34</c:v>
                </c:pt>
              </c:numCache>
            </c:numRef>
          </c:val>
          <c:extLst>
            <c:ext xmlns:c16="http://schemas.microsoft.com/office/drawing/2014/chart" uri="{C3380CC4-5D6E-409C-BE32-E72D297353CC}">
              <c16:uniqueId val="{00000000-735D-4B05-B1C8-74F0100A1B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D-4B05-B1C8-74F0100A1B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6-4A51-84F9-D5557B464F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6-4A51-84F9-D5557B464F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3-4700-9F19-2F988E5989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3-4700-9F19-2F988E5989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2-47E7-A9E3-A8B757213C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2-47E7-A9E3-A8B757213C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5-4946-96DA-BA3D3EB137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5-4946-96DA-BA3D3EB137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3166.09</c:v>
                </c:pt>
                <c:pt idx="1">
                  <c:v>3119.28</c:v>
                </c:pt>
                <c:pt idx="2">
                  <c:v>3038.63</c:v>
                </c:pt>
                <c:pt idx="3">
                  <c:v>3027.44</c:v>
                </c:pt>
                <c:pt idx="4">
                  <c:v>3129.06</c:v>
                </c:pt>
              </c:numCache>
            </c:numRef>
          </c:val>
          <c:extLst>
            <c:ext xmlns:c16="http://schemas.microsoft.com/office/drawing/2014/chart" uri="{C3380CC4-5D6E-409C-BE32-E72D297353CC}">
              <c16:uniqueId val="{00000000-41AE-4ED8-B8B2-9FD13CE948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41AE-4ED8-B8B2-9FD13CE948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38.61</c:v>
                </c:pt>
                <c:pt idx="1">
                  <c:v>36.21</c:v>
                </c:pt>
                <c:pt idx="2">
                  <c:v>36.82</c:v>
                </c:pt>
                <c:pt idx="3">
                  <c:v>38.700000000000003</c:v>
                </c:pt>
                <c:pt idx="4">
                  <c:v>31.95</c:v>
                </c:pt>
              </c:numCache>
            </c:numRef>
          </c:val>
          <c:extLst>
            <c:ext xmlns:c16="http://schemas.microsoft.com/office/drawing/2014/chart" uri="{C3380CC4-5D6E-409C-BE32-E72D297353CC}">
              <c16:uniqueId val="{00000000-E11A-479C-A8CB-3321173F44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E11A-479C-A8CB-3321173F44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398.9</c:v>
                </c:pt>
                <c:pt idx="1">
                  <c:v>426.92</c:v>
                </c:pt>
                <c:pt idx="2">
                  <c:v>419.02</c:v>
                </c:pt>
                <c:pt idx="3">
                  <c:v>404.29</c:v>
                </c:pt>
                <c:pt idx="4">
                  <c:v>445.98</c:v>
                </c:pt>
              </c:numCache>
            </c:numRef>
          </c:val>
          <c:extLst>
            <c:ext xmlns:c16="http://schemas.microsoft.com/office/drawing/2014/chart" uri="{C3380CC4-5D6E-409C-BE32-E72D297353CC}">
              <c16:uniqueId val="{00000000-2796-4C37-ACF8-BA23E8303D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2796-4C37-ACF8-BA23E8303D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6"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大鰐町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8470</v>
      </c>
      <c r="AM8" s="45"/>
      <c r="AN8" s="45"/>
      <c r="AO8" s="45"/>
      <c r="AP8" s="45"/>
      <c r="AQ8" s="45"/>
      <c r="AR8" s="45"/>
      <c r="AS8" s="45"/>
      <c r="AT8" s="44">
        <f>データ!T6</f>
        <v>163.43</v>
      </c>
      <c r="AU8" s="44"/>
      <c r="AV8" s="44"/>
      <c r="AW8" s="44"/>
      <c r="AX8" s="44"/>
      <c r="AY8" s="44"/>
      <c r="AZ8" s="44"/>
      <c r="BA8" s="44"/>
      <c r="BB8" s="44">
        <f>データ!U6</f>
        <v>51.83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57.72</v>
      </c>
      <c r="Q10" s="44"/>
      <c r="R10" s="44"/>
      <c r="S10" s="44"/>
      <c r="T10" s="44"/>
      <c r="U10" s="44"/>
      <c r="V10" s="44"/>
      <c r="W10" s="44">
        <f>データ!Q6</f>
        <v>77.83</v>
      </c>
      <c r="X10" s="44"/>
      <c r="Y10" s="44"/>
      <c r="Z10" s="44"/>
      <c r="AA10" s="44"/>
      <c r="AB10" s="44"/>
      <c r="AC10" s="44"/>
      <c r="AD10" s="45">
        <f>データ!R6</f>
        <v>3080</v>
      </c>
      <c r="AE10" s="45"/>
      <c r="AF10" s="45"/>
      <c r="AG10" s="45"/>
      <c r="AH10" s="45"/>
      <c r="AI10" s="45"/>
      <c r="AJ10" s="45"/>
      <c r="AK10" s="2"/>
      <c r="AL10" s="45">
        <f>データ!V6</f>
        <v>4855</v>
      </c>
      <c r="AM10" s="45"/>
      <c r="AN10" s="45"/>
      <c r="AO10" s="45"/>
      <c r="AP10" s="45"/>
      <c r="AQ10" s="45"/>
      <c r="AR10" s="45"/>
      <c r="AS10" s="45"/>
      <c r="AT10" s="44">
        <f>データ!W6</f>
        <v>1.91</v>
      </c>
      <c r="AU10" s="44"/>
      <c r="AV10" s="44"/>
      <c r="AW10" s="44"/>
      <c r="AX10" s="44"/>
      <c r="AY10" s="44"/>
      <c r="AZ10" s="44"/>
      <c r="BA10" s="44"/>
      <c r="BB10" s="44">
        <f>データ!X6</f>
        <v>2541.88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FCI7QjSCL2YUSDRil0VH/alySILcoYHlMeBsBPpRedfHwtM5hRzY+677zuE3ySQ6jozZGJU6rlBvbONJ0CIDoA==" saltValue="T/L8EzbQ4k8M+HekwbL6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23621</v>
      </c>
      <c r="D6" s="19">
        <f t="shared" si="3"/>
        <v>47</v>
      </c>
      <c r="E6" s="19">
        <f t="shared" si="3"/>
        <v>17</v>
      </c>
      <c r="F6" s="19">
        <f t="shared" si="3"/>
        <v>1</v>
      </c>
      <c r="G6" s="19">
        <f t="shared" si="3"/>
        <v>0</v>
      </c>
      <c r="H6" s="19" t="str">
        <f t="shared" si="3"/>
        <v>青森県　大鰐町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57.72</v>
      </c>
      <c r="Q6" s="20">
        <f t="shared" si="3"/>
        <v>77.83</v>
      </c>
      <c r="R6" s="20">
        <f t="shared" si="3"/>
        <v>3080</v>
      </c>
      <c r="S6" s="20">
        <f t="shared" si="3"/>
        <v>8470</v>
      </c>
      <c r="T6" s="20">
        <f t="shared" si="3"/>
        <v>163.43</v>
      </c>
      <c r="U6" s="20">
        <f t="shared" si="3"/>
        <v>51.83</v>
      </c>
      <c r="V6" s="20">
        <f t="shared" si="3"/>
        <v>4855</v>
      </c>
      <c r="W6" s="20">
        <f t="shared" si="3"/>
        <v>1.91</v>
      </c>
      <c r="X6" s="20">
        <f t="shared" si="3"/>
        <v>2541.88</v>
      </c>
      <c r="Y6" s="21">
        <f>IF(Y7="",NA(),Y7)</f>
        <v>62.28</v>
      </c>
      <c r="Z6" s="21">
        <f t="shared" ref="Z6:AH6" si="4">IF(Z7="",NA(),Z7)</f>
        <v>61.94</v>
      </c>
      <c r="AA6" s="21">
        <f t="shared" si="4"/>
        <v>61.31</v>
      </c>
      <c r="AB6" s="21">
        <f t="shared" si="4"/>
        <v>62.95</v>
      </c>
      <c r="AC6" s="21">
        <f t="shared" si="4"/>
        <v>63.34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3166.09</v>
      </c>
      <c r="BG6" s="21">
        <f t="shared" ref="BG6:BO6" si="7">IF(BG7="",NA(),BG7)</f>
        <v>3119.28</v>
      </c>
      <c r="BH6" s="21">
        <f t="shared" si="7"/>
        <v>3038.63</v>
      </c>
      <c r="BI6" s="21">
        <f t="shared" si="7"/>
        <v>3027.44</v>
      </c>
      <c r="BJ6" s="21">
        <f t="shared" si="7"/>
        <v>3129.06</v>
      </c>
      <c r="BK6" s="21">
        <f t="shared" si="7"/>
        <v>1001.3</v>
      </c>
      <c r="BL6" s="21">
        <f t="shared" si="7"/>
        <v>1050.51</v>
      </c>
      <c r="BM6" s="21">
        <f t="shared" si="7"/>
        <v>1102.01</v>
      </c>
      <c r="BN6" s="21">
        <f t="shared" si="7"/>
        <v>987.36</v>
      </c>
      <c r="BO6" s="21">
        <f t="shared" si="7"/>
        <v>1042.77</v>
      </c>
      <c r="BP6" s="20" t="str">
        <f>IF(BP7="","",IF(BP7="-","【-】","【"&amp;SUBSTITUTE(TEXT(BP7,"#,##0.00"),"-","△")&amp;"】"))</f>
        <v>【630.82】</v>
      </c>
      <c r="BQ6" s="21">
        <f>IF(BQ7="",NA(),BQ7)</f>
        <v>38.61</v>
      </c>
      <c r="BR6" s="21">
        <f t="shared" ref="BR6:BZ6" si="8">IF(BR7="",NA(),BR7)</f>
        <v>36.21</v>
      </c>
      <c r="BS6" s="21">
        <f t="shared" si="8"/>
        <v>36.82</v>
      </c>
      <c r="BT6" s="21">
        <f t="shared" si="8"/>
        <v>38.700000000000003</v>
      </c>
      <c r="BU6" s="21">
        <f t="shared" si="8"/>
        <v>31.95</v>
      </c>
      <c r="BV6" s="21">
        <f t="shared" si="8"/>
        <v>81.88</v>
      </c>
      <c r="BW6" s="21">
        <f t="shared" si="8"/>
        <v>82.65</v>
      </c>
      <c r="BX6" s="21">
        <f t="shared" si="8"/>
        <v>82.55</v>
      </c>
      <c r="BY6" s="21">
        <f t="shared" si="8"/>
        <v>83.55</v>
      </c>
      <c r="BZ6" s="21">
        <f t="shared" si="8"/>
        <v>84.48</v>
      </c>
      <c r="CA6" s="20" t="str">
        <f>IF(CA7="","",IF(CA7="-","【-】","【"&amp;SUBSTITUTE(TEXT(CA7,"#,##0.00"),"-","△")&amp;"】"))</f>
        <v>【97.81】</v>
      </c>
      <c r="CB6" s="21">
        <f>IF(CB7="",NA(),CB7)</f>
        <v>398.9</v>
      </c>
      <c r="CC6" s="21">
        <f t="shared" ref="CC6:CK6" si="9">IF(CC7="",NA(),CC7)</f>
        <v>426.92</v>
      </c>
      <c r="CD6" s="21">
        <f t="shared" si="9"/>
        <v>419.02</v>
      </c>
      <c r="CE6" s="21">
        <f t="shared" si="9"/>
        <v>404.29</v>
      </c>
      <c r="CF6" s="21">
        <f t="shared" si="9"/>
        <v>445.98</v>
      </c>
      <c r="CG6" s="21">
        <f t="shared" si="9"/>
        <v>187.55</v>
      </c>
      <c r="CH6" s="21">
        <f t="shared" si="9"/>
        <v>186.3</v>
      </c>
      <c r="CI6" s="21">
        <f t="shared" si="9"/>
        <v>188.38</v>
      </c>
      <c r="CJ6" s="21">
        <f t="shared" si="9"/>
        <v>185.98</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49.28</v>
      </c>
      <c r="CW6" s="20" t="str">
        <f>IF(CW7="","",IF(CW7="-","【-】","【"&amp;SUBSTITUTE(TEXT(CW7,"#,##0.00"),"-","△")&amp;"】"))</f>
        <v>【58.94】</v>
      </c>
      <c r="CX6" s="21">
        <f>IF(CX7="",NA(),CX7)</f>
        <v>60.07</v>
      </c>
      <c r="CY6" s="21">
        <f t="shared" ref="CY6:DG6" si="11">IF(CY7="",NA(),CY7)</f>
        <v>60.98</v>
      </c>
      <c r="CZ6" s="21">
        <f t="shared" si="11"/>
        <v>61.83</v>
      </c>
      <c r="DA6" s="21">
        <f t="shared" si="11"/>
        <v>62.4</v>
      </c>
      <c r="DB6" s="21">
        <f t="shared" si="11"/>
        <v>62.76</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2">
      <c r="A7" s="14"/>
      <c r="B7" s="23">
        <v>2023</v>
      </c>
      <c r="C7" s="23">
        <v>23621</v>
      </c>
      <c r="D7" s="23">
        <v>47</v>
      </c>
      <c r="E7" s="23">
        <v>17</v>
      </c>
      <c r="F7" s="23">
        <v>1</v>
      </c>
      <c r="G7" s="23">
        <v>0</v>
      </c>
      <c r="H7" s="23" t="s">
        <v>97</v>
      </c>
      <c r="I7" s="23" t="s">
        <v>98</v>
      </c>
      <c r="J7" s="23" t="s">
        <v>99</v>
      </c>
      <c r="K7" s="23" t="s">
        <v>100</v>
      </c>
      <c r="L7" s="23" t="s">
        <v>101</v>
      </c>
      <c r="M7" s="23" t="s">
        <v>102</v>
      </c>
      <c r="N7" s="24" t="s">
        <v>103</v>
      </c>
      <c r="O7" s="24" t="s">
        <v>104</v>
      </c>
      <c r="P7" s="24">
        <v>57.72</v>
      </c>
      <c r="Q7" s="24">
        <v>77.83</v>
      </c>
      <c r="R7" s="24">
        <v>3080</v>
      </c>
      <c r="S7" s="24">
        <v>8470</v>
      </c>
      <c r="T7" s="24">
        <v>163.43</v>
      </c>
      <c r="U7" s="24">
        <v>51.83</v>
      </c>
      <c r="V7" s="24">
        <v>4855</v>
      </c>
      <c r="W7" s="24">
        <v>1.91</v>
      </c>
      <c r="X7" s="24">
        <v>2541.88</v>
      </c>
      <c r="Y7" s="24">
        <v>62.28</v>
      </c>
      <c r="Z7" s="24">
        <v>61.94</v>
      </c>
      <c r="AA7" s="24">
        <v>61.31</v>
      </c>
      <c r="AB7" s="24">
        <v>62.95</v>
      </c>
      <c r="AC7" s="24">
        <v>63.34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3166.09</v>
      </c>
      <c r="BG7" s="24">
        <v>3119.28</v>
      </c>
      <c r="BH7" s="24">
        <v>3038.63</v>
      </c>
      <c r="BI7" s="24">
        <v>3027.44</v>
      </c>
      <c r="BJ7" s="24">
        <v>3129.06</v>
      </c>
      <c r="BK7" s="24">
        <v>1001.3</v>
      </c>
      <c r="BL7" s="24">
        <v>1050.51</v>
      </c>
      <c r="BM7" s="24">
        <v>1102.01</v>
      </c>
      <c r="BN7" s="24">
        <v>987.36</v>
      </c>
      <c r="BO7" s="24">
        <v>1042.77</v>
      </c>
      <c r="BP7" s="24">
        <v>630.82000000000005</v>
      </c>
      <c r="BQ7" s="24">
        <v>38.61</v>
      </c>
      <c r="BR7" s="24">
        <v>36.21</v>
      </c>
      <c r="BS7" s="24">
        <v>36.82</v>
      </c>
      <c r="BT7" s="24">
        <v>38.700000000000003</v>
      </c>
      <c r="BU7" s="24">
        <v>31.95</v>
      </c>
      <c r="BV7" s="24">
        <v>81.88</v>
      </c>
      <c r="BW7" s="24">
        <v>82.65</v>
      </c>
      <c r="BX7" s="24">
        <v>82.55</v>
      </c>
      <c r="BY7" s="24">
        <v>83.55</v>
      </c>
      <c r="BZ7" s="24">
        <v>84.48</v>
      </c>
      <c r="CA7" s="24">
        <v>97.81</v>
      </c>
      <c r="CB7" s="24">
        <v>398.9</v>
      </c>
      <c r="CC7" s="24">
        <v>426.92</v>
      </c>
      <c r="CD7" s="24">
        <v>419.02</v>
      </c>
      <c r="CE7" s="24">
        <v>404.29</v>
      </c>
      <c r="CF7" s="24">
        <v>445.98</v>
      </c>
      <c r="CG7" s="24">
        <v>187.55</v>
      </c>
      <c r="CH7" s="24">
        <v>186.3</v>
      </c>
      <c r="CI7" s="24">
        <v>188.38</v>
      </c>
      <c r="CJ7" s="24">
        <v>185.98</v>
      </c>
      <c r="CK7" s="24">
        <v>187.11</v>
      </c>
      <c r="CL7" s="24">
        <v>138.75</v>
      </c>
      <c r="CM7" s="24" t="s">
        <v>103</v>
      </c>
      <c r="CN7" s="24" t="s">
        <v>103</v>
      </c>
      <c r="CO7" s="24" t="s">
        <v>103</v>
      </c>
      <c r="CP7" s="24" t="s">
        <v>103</v>
      </c>
      <c r="CQ7" s="24" t="s">
        <v>103</v>
      </c>
      <c r="CR7" s="24">
        <v>50.94</v>
      </c>
      <c r="CS7" s="24">
        <v>50.53</v>
      </c>
      <c r="CT7" s="24">
        <v>51.42</v>
      </c>
      <c r="CU7" s="24">
        <v>48.95</v>
      </c>
      <c r="CV7" s="24">
        <v>49.28</v>
      </c>
      <c r="CW7" s="24">
        <v>58.94</v>
      </c>
      <c r="CX7" s="24">
        <v>60.07</v>
      </c>
      <c r="CY7" s="24">
        <v>60.98</v>
      </c>
      <c r="CZ7" s="24">
        <v>61.83</v>
      </c>
      <c r="DA7" s="24">
        <v>62.4</v>
      </c>
      <c r="DB7" s="24">
        <v>62.76</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owanilg015</cp:lastModifiedBy>
  <cp:lastPrinted>2025-01-23T01:23:37Z</cp:lastPrinted>
  <dcterms:created xsi:type="dcterms:W3CDTF">2024-12-19T01:37:36Z</dcterms:created>
  <dcterms:modified xsi:type="dcterms:W3CDTF">2025-03-02T23:31:35Z</dcterms:modified>
  <cp:category/>
</cp:coreProperties>
</file>