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nas1\財政課\財政係\36年度財政関係\R6_公営企業\20250122_□【2_5（水）17時〆】公営企業に係る経営比較分析普i令和5年度決算）の分析等について（依頼）\01_作業\01_各担当からの回答\■下水\"/>
    </mc:Choice>
  </mc:AlternateContent>
  <xr:revisionPtr revIDLastSave="0" documentId="13_ncr:1_{26A00836-39D5-4297-83D9-4B8B8D673733}" xr6:coauthVersionLast="47" xr6:coauthVersionMax="47" xr10:uidLastSave="{00000000-0000-0000-0000-000000000000}"/>
  <workbookProtection workbookAlgorithmName="SHA-512" workbookHashValue="nREFrQyqVq3BaBck5D1Vgnp2sdkbc6dTPTqqLF1vyYGo96C0PUfTJoX5lpUHW5VfIS6hZ87G1Kw5wDxT6CIXzg==" workbookSaltValue="Q+OM/XR1srmjG5Vk1eveF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<sst xmlns="http://schemas.openxmlformats.org/spreadsheetml/2006/main" count="247" uniqueCount="119">
  <si>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</si>
  <si>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</si>
  <si>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</si>
  <si>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</si>
  <si>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</si>
  <si>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</si>
  <si>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</si>
  <si>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</si>
  <si>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</si>
  <si>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</si>
  <si>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</si>
  <si>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</si>
  <si>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</si>
  <si>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</si>
  <si>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</si>
  <si>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</si>
  <si>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</si>
  <si>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</si>
  <si>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</si>
  <si>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</si>
  <si>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</si>
  <si>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</si>
  <si>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</si>
  <si>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</si>
  <si>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</si>
  <si>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</si>
  <si>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</si>
  <si>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</si>
  <si>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</si>
  <si>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</si>
  <si>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</si>
  <si>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</si>
  <si>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</si>
  <si>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</si>
  <si>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</si>
  <si>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</si>
  <si>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</si>
  <si>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</si>
  <si>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</si>
  <si>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</si>
  <si>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</si>
  <si>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</si>
  <si>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</si>
  <si>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</si>
  <si>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</si>
  <si>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</si>
  <si>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</si>
  <si>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</si>
  <si>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</si>
  <si>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</si>
  <si>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</si>
  <si>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</si>
  <si>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</si>
  <si>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</si>
  <si>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</si>
  <si>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</si>
  <si>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</si>
  <si>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</si>
  <si>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</si>
  <si>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</si>
  <si>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</si>
  <si>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</si>
  <si>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</si>
  <si>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</si>
  <si>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</si>
  <si>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</si>
  <si>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</si>
  <si>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</si>
  <si>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</si>
  <si>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</si>
  <si>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</si>
  <si>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</si>
  <si>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</si>
  <si>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</si>
  <si>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</si>
  <si>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</si>
  <si>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</si>
  <si>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</si>
  <si>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</si>
  <si>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</si>
  <si>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</si>
  <si>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</si>
  <si>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</si>
  <si>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</si>
  <si>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</si>
  <si>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</si>
  <si>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</si>
  <si>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</si>
  <si>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</si>
  <si>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</si>
  <si>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</si>
  <si>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</si>
  <si>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</si>
  <si>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</si>
  <si>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</si>
  <si>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</si>
  <si>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</si>
  <si>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</si>
  <si>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</si>
  <si>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</si>
  <si>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</si>
  <si>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</si>
  <si>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</si>
  <si>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</si>
  <si>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</si>
  <si>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</si>
  <si>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</si>
  <si>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</si>
  <si>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</si>
  <si>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</si>
  <si>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</si>
  <si>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</si>
  <si>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</si>
  <si>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</si>
  <si>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</si>
  <si>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</si>
  <si>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継続して収益的収支比率は100％を超えており、近年では経費回収率が50％台で推移している。（令和５年度減少しているのは打切決算に伴い４月収入の３月分使用料が含まれていないため。）しかし一般会計からの繰入により成り立っているため、独立採算がとれていない。令和６年度から公営企業会計に移行することから、より具体的な情報を用いて、人口減少、維持管理費の増大などを反映したシミュレーションを行い、今後の経営において適正な料金設定になるように見直すこととしたい。
　数年は償還金の高止まりの影響により、企業債残高対事業規模比率は高い状態が続くと思われるが、公共浄化槽の新設基数が減少していることから、伴って減少していくことが見込まれる。
　下水道と異なり、新設された浄化槽は早期に接続し使用開始となるため、水洗化率は依然として100％を維持している。
　汚水処理原価については物価等高騰や燃料費高騰に伴い高止まりしている。維持管理費は法定検査等の義務的費用の性質が強く抑制は難しいため、修繕費を抑えるよう適正管理に努める必要があるが、供用開始から年数が経過し機器の故障に伴う修繕費が増加傾向にある。</t>
    <rPh sb="47" eb="49">
      <t>レイワ</t>
    </rPh>
    <rPh sb="50" eb="51">
      <t>ネン</t>
    </rPh>
    <rPh sb="51" eb="52">
      <t>ド</t>
    </rPh>
    <rPh sb="52" eb="54">
      <t>ゲンショウ</t>
    </rPh>
    <rPh sb="60" eb="62">
      <t>ウチキ</t>
    </rPh>
    <rPh sb="62" eb="64">
      <t>ケッサン</t>
    </rPh>
    <rPh sb="65" eb="66">
      <t>トモナ</t>
    </rPh>
    <rPh sb="68" eb="69">
      <t>ガツ</t>
    </rPh>
    <rPh sb="69" eb="71">
      <t>シュウニュウ</t>
    </rPh>
    <rPh sb="73" eb="74">
      <t>ガツ</t>
    </rPh>
    <rPh sb="74" eb="78">
      <t>ブンシヨウリョウ</t>
    </rPh>
    <rPh sb="79" eb="80">
      <t>フク</t>
    </rPh>
    <rPh sb="274" eb="276">
      <t>コウキョウ</t>
    </rPh>
    <rPh sb="280" eb="282">
      <t>シンセツ</t>
    </rPh>
    <rPh sb="282" eb="284">
      <t>キスウ</t>
    </rPh>
    <rPh sb="285" eb="287">
      <t>ゲンショウ</t>
    </rPh>
    <rPh sb="296" eb="297">
      <t>トモナ</t>
    </rPh>
    <rPh sb="316" eb="319">
      <t>ゲスイドウ</t>
    </rPh>
    <rPh sb="320" eb="321">
      <t>コト</t>
    </rPh>
    <rPh sb="324" eb="326">
      <t>シンセツ</t>
    </rPh>
    <rPh sb="329" eb="332">
      <t>ジョウカソウ</t>
    </rPh>
    <rPh sb="333" eb="335">
      <t>ソウキ</t>
    </rPh>
    <rPh sb="336" eb="338">
      <t>セツゾク</t>
    </rPh>
    <rPh sb="339" eb="343">
      <t>シヨウカイシ</t>
    </rPh>
    <rPh sb="384" eb="386">
      <t>ブッカ</t>
    </rPh>
    <rPh sb="386" eb="387">
      <t>トウ</t>
    </rPh>
    <rPh sb="387" eb="389">
      <t>コウトウ</t>
    </rPh>
    <rPh sb="390" eb="393">
      <t>ネンリョウヒ</t>
    </rPh>
    <rPh sb="393" eb="395">
      <t>コウトウ</t>
    </rPh>
    <rPh sb="396" eb="397">
      <t>トモナ</t>
    </rPh>
    <rPh sb="398" eb="400">
      <t>タカド</t>
    </rPh>
    <phoneticPr fontId="4"/>
  </si>
  <si>
    <t>　平成18年度から現在の公共浄化槽整備推進事業（旧市町村設置型）に着手しており、耐用年数を経過した施設はないが、当初に設置されたブロワやポンプなどの付帯設備が壊れるなど修繕費が増加傾向にある。引き続き使用者に適正利用を促し付帯設備の長寿命化を図る。</t>
    <rPh sb="49" eb="51">
      <t>シセツ</t>
    </rPh>
    <rPh sb="56" eb="58">
      <t>トウショ</t>
    </rPh>
    <rPh sb="59" eb="61">
      <t>セッチ</t>
    </rPh>
    <rPh sb="79" eb="80">
      <t>コワ</t>
    </rPh>
    <phoneticPr fontId="4"/>
  </si>
  <si>
    <t>　人口減少や高齢化率の高さにより浄化槽の新規設置希望者が近年減少傾向にあるため、普及率が停滞している。
　令和６年度から地方公営企業法を一部適用し公営企業会計へ移行完了予定である。その後に経営戦略の改定を予定している。また、近年の物価高騰や燃料費高騰に伴い維持管理費用が増大していることから、一般会計からの繰入金を圧縮し経費回収率の向上に努めるため、改定後の経営戦略をもとに料金改定を検討している。</t>
    <rPh sb="44" eb="46">
      <t>テイタイ</t>
    </rPh>
    <rPh sb="102" eb="104">
      <t>ヨテイ</t>
    </rPh>
    <rPh sb="146" eb="150">
      <t>イッパンカイケイ</t>
    </rPh>
    <rPh sb="153" eb="156">
      <t>クリイレキン</t>
    </rPh>
    <rPh sb="157" eb="159">
      <t>アッシュク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</si>
</sst>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5-44CF-B9DE-51A3B0FF10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C5-44CF-B9DE-51A3B0FF10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54.29</c:v>
                </c:pt>
                <c:pt idx="1">
                  <c:v>53.93</c:v>
                </c:pt>
                <c:pt idx="2">
                  <c:v>54.08</c:v>
                </c:pt>
                <c:pt idx="3">
                  <c:v>54.03</c:v>
                </c:pt>
                <c:pt idx="4">
                  <c:v>54.13</c:v>
                </c:pt>
              </c:numCache>
            </c:numRef>
          </c:val>
          <c:extLst>
            <c:ext xmlns:c16="http://schemas.microsoft.com/office/drawing/2014/chart" uri="{C3380CC4-5D6E-409C-BE32-E72D297353CC}">
              <c16:uniqueId val="{00000000-53C5-4362-BA7E-D9E9B65E74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53C5-4362-BA7E-D9E9B65E74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79-4160-8BEF-760B7499B9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1079-4160-8BEF-760B7499B9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115.94</c:v>
                </c:pt>
                <c:pt idx="1">
                  <c:v>113.28</c:v>
                </c:pt>
                <c:pt idx="2">
                  <c:v>101.1</c:v>
                </c:pt>
                <c:pt idx="3">
                  <c:v>115.56</c:v>
                </c:pt>
                <c:pt idx="4">
                  <c:v>105.05</c:v>
                </c:pt>
              </c:numCache>
            </c:numRef>
          </c:val>
          <c:extLst>
            <c:ext xmlns:c16="http://schemas.microsoft.com/office/drawing/2014/chart" uri="{C3380CC4-5D6E-409C-BE32-E72D297353CC}">
              <c16:uniqueId val="{00000000-E9DC-415E-87D1-D153A72208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C-415E-87D1-D153A72208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4-4227-A940-CBDE50520A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4-4227-A940-CBDE50520A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9-45F0-B447-3CD8F5C4BE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9-45F0-B447-3CD8F5C4BE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8-4DA9-92D4-4C9D1D98EB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8-4DA9-92D4-4C9D1D98EB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6-4472-B686-ED05ACA3CA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6-4472-B686-ED05ACA3CA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498.11</c:v>
                </c:pt>
                <c:pt idx="1">
                  <c:v>496.93</c:v>
                </c:pt>
                <c:pt idx="2">
                  <c:v>476.32</c:v>
                </c:pt>
                <c:pt idx="3">
                  <c:v>449.22</c:v>
                </c:pt>
                <c:pt idx="4">
                  <c:v>488.64</c:v>
                </c:pt>
              </c:numCache>
            </c:numRef>
          </c:val>
          <c:extLst>
            <c:ext xmlns:c16="http://schemas.microsoft.com/office/drawing/2014/chart" uri="{C3380CC4-5D6E-409C-BE32-E72D297353CC}">
              <c16:uniqueId val="{00000000-9F55-40E1-81E3-2CD964141F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9F55-40E1-81E3-2CD964141F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55.58</c:v>
                </c:pt>
                <c:pt idx="1">
                  <c:v>57.98</c:v>
                </c:pt>
                <c:pt idx="2">
                  <c:v>50.2</c:v>
                </c:pt>
                <c:pt idx="3">
                  <c:v>56.71</c:v>
                </c:pt>
                <c:pt idx="4">
                  <c:v>40.57</c:v>
                </c:pt>
              </c:numCache>
            </c:numRef>
          </c:val>
          <c:extLst>
            <c:ext xmlns:c16="http://schemas.microsoft.com/office/drawing/2014/chart" uri="{C3380CC4-5D6E-409C-BE32-E72D297353CC}">
              <c16:uniqueId val="{00000000-A652-426D-ACF0-BAC4A4D885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A652-426D-ACF0-BAC4A4D885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288.37</c:v>
                </c:pt>
                <c:pt idx="1">
                  <c:v>279.16000000000003</c:v>
                </c:pt>
                <c:pt idx="2">
                  <c:v>324.14</c:v>
                </c:pt>
                <c:pt idx="3">
                  <c:v>286.70999999999998</c:v>
                </c:pt>
                <c:pt idx="4">
                  <c:v>367.88</c:v>
                </c:pt>
              </c:numCache>
            </c:numRef>
          </c:val>
          <c:extLst>
            <c:ext xmlns:c16="http://schemas.microsoft.com/office/drawing/2014/chart" uri="{C3380CC4-5D6E-409C-BE32-E72D297353CC}">
              <c16:uniqueId val="{00000000-C62A-4A2B-BECC-202E992445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C62A-4A2B-BECC-202E992445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20" zoomScaleNormal="12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青森県　大鰐町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8470</v>
      </c>
      <c r="AM8" s="54"/>
      <c r="AN8" s="54"/>
      <c r="AO8" s="54"/>
      <c r="AP8" s="54"/>
      <c r="AQ8" s="54"/>
      <c r="AR8" s="54"/>
      <c r="AS8" s="54"/>
      <c r="AT8" s="53">
        <f>データ!T6</f>
        <v>163.43</v>
      </c>
      <c r="AU8" s="53"/>
      <c r="AV8" s="53"/>
      <c r="AW8" s="53"/>
      <c r="AX8" s="53"/>
      <c r="AY8" s="53"/>
      <c r="AZ8" s="53"/>
      <c r="BA8" s="53"/>
      <c r="BB8" s="53">
        <f>データ!U6</f>
        <v>51.83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18.29</v>
      </c>
      <c r="Q10" s="53"/>
      <c r="R10" s="53"/>
      <c r="S10" s="53"/>
      <c r="T10" s="53"/>
      <c r="U10" s="53"/>
      <c r="V10" s="53"/>
      <c r="W10" s="53">
        <f>データ!Q6</f>
        <v>100</v>
      </c>
      <c r="X10" s="53"/>
      <c r="Y10" s="53"/>
      <c r="Z10" s="53"/>
      <c r="AA10" s="53"/>
      <c r="AB10" s="53"/>
      <c r="AC10" s="53"/>
      <c r="AD10" s="54">
        <f>データ!R6</f>
        <v>3520</v>
      </c>
      <c r="AE10" s="54"/>
      <c r="AF10" s="54"/>
      <c r="AG10" s="54"/>
      <c r="AH10" s="54"/>
      <c r="AI10" s="54"/>
      <c r="AJ10" s="54"/>
      <c r="AK10" s="2"/>
      <c r="AL10" s="54">
        <f>データ!V6</f>
        <v>1538</v>
      </c>
      <c r="AM10" s="54"/>
      <c r="AN10" s="54"/>
      <c r="AO10" s="54"/>
      <c r="AP10" s="54"/>
      <c r="AQ10" s="54"/>
      <c r="AR10" s="54"/>
      <c r="AS10" s="54"/>
      <c r="AT10" s="53">
        <f>データ!W6</f>
        <v>0.74</v>
      </c>
      <c r="AU10" s="53"/>
      <c r="AV10" s="53"/>
      <c r="AW10" s="53"/>
      <c r="AX10" s="53"/>
      <c r="AY10" s="53"/>
      <c r="AZ10" s="53"/>
      <c r="BA10" s="53"/>
      <c r="BB10" s="53">
        <f>データ!X6</f>
        <v>2078.38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43</v>
      </c>
      <c r="O86" s="12" t="str">
        <f>データ!EO6</f>
        <v>【-】</v>
      </c>
    </row>
  </sheetData>
  <sheetProtection algorithmName="SHA-512" hashValue="Q9VEadHIsUQxIF99EbEHtjBPKDRiUpNmWhZ4M2JKmgxVPSPs3QUrKzRgu9paF13yArHHAkGH5KtSVoKf4i7tOA==" saltValue="7SYuaa/PG0LiILsm0qxz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23621</v>
      </c>
      <c r="D6" s="19">
        <f t="shared" si="3"/>
        <v>47</v>
      </c>
      <c r="E6" s="19">
        <f t="shared" si="3"/>
        <v>18</v>
      </c>
      <c r="F6" s="19">
        <f t="shared" si="3"/>
        <v>0</v>
      </c>
      <c r="G6" s="19">
        <f t="shared" si="3"/>
        <v>0</v>
      </c>
      <c r="H6" s="19" t="str">
        <f t="shared" si="3"/>
        <v>青森県　大鰐町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18.29</v>
      </c>
      <c r="Q6" s="20">
        <f t="shared" si="3"/>
        <v>100</v>
      </c>
      <c r="R6" s="20">
        <f t="shared" si="3"/>
        <v>3520</v>
      </c>
      <c r="S6" s="20">
        <f t="shared" si="3"/>
        <v>8470</v>
      </c>
      <c r="T6" s="20">
        <f t="shared" si="3"/>
        <v>163.43</v>
      </c>
      <c r="U6" s="20">
        <f t="shared" si="3"/>
        <v>51.83</v>
      </c>
      <c r="V6" s="20">
        <f t="shared" si="3"/>
        <v>1538</v>
      </c>
      <c r="W6" s="20">
        <f t="shared" si="3"/>
        <v>0.74</v>
      </c>
      <c r="X6" s="20">
        <f t="shared" si="3"/>
        <v>2078.38</v>
      </c>
      <c r="Y6" s="21">
        <f>IF(Y7="",NA(),Y7)</f>
        <v>115.94</v>
      </c>
      <c r="Z6" s="21">
        <f t="shared" ref="Z6:AH6" si="4">IF(Z7="",NA(),Z7)</f>
        <v>113.28</v>
      </c>
      <c r="AA6" s="21">
        <f t="shared" si="4"/>
        <v>101.1</v>
      </c>
      <c r="AB6" s="21">
        <f t="shared" si="4"/>
        <v>115.56</v>
      </c>
      <c r="AC6" s="21">
        <f t="shared" si="4"/>
        <v>105.05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498.11</v>
      </c>
      <c r="BG6" s="21">
        <f t="shared" ref="BG6:BO6" si="7">IF(BG7="",NA(),BG7)</f>
        <v>496.93</v>
      </c>
      <c r="BH6" s="21">
        <f t="shared" si="7"/>
        <v>476.32</v>
      </c>
      <c r="BI6" s="21">
        <f t="shared" si="7"/>
        <v>449.22</v>
      </c>
      <c r="BJ6" s="21">
        <f t="shared" si="7"/>
        <v>488.64</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55.58</v>
      </c>
      <c r="BR6" s="21">
        <f t="shared" ref="BR6:BZ6" si="8">IF(BR7="",NA(),BR7)</f>
        <v>57.98</v>
      </c>
      <c r="BS6" s="21">
        <f t="shared" si="8"/>
        <v>50.2</v>
      </c>
      <c r="BT6" s="21">
        <f t="shared" si="8"/>
        <v>56.71</v>
      </c>
      <c r="BU6" s="21">
        <f t="shared" si="8"/>
        <v>40.57</v>
      </c>
      <c r="BV6" s="21">
        <f t="shared" si="8"/>
        <v>53.23</v>
      </c>
      <c r="BW6" s="21">
        <f t="shared" si="8"/>
        <v>50.7</v>
      </c>
      <c r="BX6" s="21">
        <f t="shared" si="8"/>
        <v>60</v>
      </c>
      <c r="BY6" s="21">
        <f t="shared" si="8"/>
        <v>59.01</v>
      </c>
      <c r="BZ6" s="21">
        <f t="shared" si="8"/>
        <v>56.06</v>
      </c>
      <c r="CA6" s="20" t="str">
        <f>IF(CA7="","",IF(CA7="-","【-】","【"&amp;SUBSTITUTE(TEXT(CA7,"#,##0.00"),"-","△")&amp;"】"))</f>
        <v>【53.65】</v>
      </c>
      <c r="CB6" s="21">
        <f>IF(CB7="",NA(),CB7)</f>
        <v>288.37</v>
      </c>
      <c r="CC6" s="21">
        <f t="shared" ref="CC6:CK6" si="9">IF(CC7="",NA(),CC7)</f>
        <v>279.16000000000003</v>
      </c>
      <c r="CD6" s="21">
        <f t="shared" si="9"/>
        <v>324.14</v>
      </c>
      <c r="CE6" s="21">
        <f t="shared" si="9"/>
        <v>286.70999999999998</v>
      </c>
      <c r="CF6" s="21">
        <f t="shared" si="9"/>
        <v>367.88</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54.29</v>
      </c>
      <c r="CN6" s="21">
        <f t="shared" ref="CN6:CV6" si="10">IF(CN7="",NA(),CN7)</f>
        <v>53.93</v>
      </c>
      <c r="CO6" s="21">
        <f t="shared" si="10"/>
        <v>54.08</v>
      </c>
      <c r="CP6" s="21">
        <f t="shared" si="10"/>
        <v>54.03</v>
      </c>
      <c r="CQ6" s="21">
        <f t="shared" si="10"/>
        <v>54.13</v>
      </c>
      <c r="CR6" s="21">
        <f t="shared" si="10"/>
        <v>55.96</v>
      </c>
      <c r="CS6" s="21">
        <f t="shared" si="10"/>
        <v>56.45</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23621</v>
      </c>
      <c r="D7" s="23">
        <v>47</v>
      </c>
      <c r="E7" s="23">
        <v>18</v>
      </c>
      <c r="F7" s="23">
        <v>0</v>
      </c>
      <c r="G7" s="23">
        <v>0</v>
      </c>
      <c r="H7" s="23" t="s">
        <v>98</v>
      </c>
      <c r="I7" s="23" t="s">
        <v>99</v>
      </c>
      <c r="J7" s="23" t="s">
        <v>100</v>
      </c>
      <c r="K7" s="23" t="s">
        <v>101</v>
      </c>
      <c r="L7" s="23" t="s">
        <v>102</v>
      </c>
      <c r="M7" s="23" t="s">
        <v>103</v>
      </c>
      <c r="N7" s="24" t="s">
        <v>104</v>
      </c>
      <c r="O7" s="24" t="s">
        <v>105</v>
      </c>
      <c r="P7" s="24">
        <v>18.29</v>
      </c>
      <c r="Q7" s="24">
        <v>100</v>
      </c>
      <c r="R7" s="24">
        <v>3520</v>
      </c>
      <c r="S7" s="24">
        <v>8470</v>
      </c>
      <c r="T7" s="24">
        <v>163.43</v>
      </c>
      <c r="U7" s="24">
        <v>51.83</v>
      </c>
      <c r="V7" s="24">
        <v>1538</v>
      </c>
      <c r="W7" s="24">
        <v>0.74</v>
      </c>
      <c r="X7" s="24">
        <v>2078.38</v>
      </c>
      <c r="Y7" s="24">
        <v>115.94</v>
      </c>
      <c r="Z7" s="24">
        <v>113.28</v>
      </c>
      <c r="AA7" s="24">
        <v>101.1</v>
      </c>
      <c r="AB7" s="24">
        <v>115.56</v>
      </c>
      <c r="AC7" s="24">
        <v>105.05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498.11</v>
      </c>
      <c r="BG7" s="24">
        <v>496.93</v>
      </c>
      <c r="BH7" s="24">
        <v>476.32</v>
      </c>
      <c r="BI7" s="24">
        <v>449.22</v>
      </c>
      <c r="BJ7" s="24">
        <v>488.64</v>
      </c>
      <c r="BK7" s="24">
        <v>421.25</v>
      </c>
      <c r="BL7" s="24">
        <v>398.42</v>
      </c>
      <c r="BM7" s="24">
        <v>294.08999999999997</v>
      </c>
      <c r="BN7" s="24">
        <v>294.08999999999997</v>
      </c>
      <c r="BO7" s="24">
        <v>338.47</v>
      </c>
      <c r="BP7" s="24">
        <v>349.83</v>
      </c>
      <c r="BQ7" s="24">
        <v>55.58</v>
      </c>
      <c r="BR7" s="24">
        <v>57.98</v>
      </c>
      <c r="BS7" s="24">
        <v>50.2</v>
      </c>
      <c r="BT7" s="24">
        <v>56.71</v>
      </c>
      <c r="BU7" s="24">
        <v>40.57</v>
      </c>
      <c r="BV7" s="24">
        <v>53.23</v>
      </c>
      <c r="BW7" s="24">
        <v>50.7</v>
      </c>
      <c r="BX7" s="24">
        <v>60</v>
      </c>
      <c r="BY7" s="24">
        <v>59.01</v>
      </c>
      <c r="BZ7" s="24">
        <v>56.06</v>
      </c>
      <c r="CA7" s="24">
        <v>53.65</v>
      </c>
      <c r="CB7" s="24">
        <v>288.37</v>
      </c>
      <c r="CC7" s="24">
        <v>279.16000000000003</v>
      </c>
      <c r="CD7" s="24">
        <v>324.14</v>
      </c>
      <c r="CE7" s="24">
        <v>286.70999999999998</v>
      </c>
      <c r="CF7" s="24">
        <v>367.88</v>
      </c>
      <c r="CG7" s="24">
        <v>283.3</v>
      </c>
      <c r="CH7" s="24">
        <v>289.81</v>
      </c>
      <c r="CI7" s="24">
        <v>282.70999999999998</v>
      </c>
      <c r="CJ7" s="24">
        <v>291.82</v>
      </c>
      <c r="CK7" s="24">
        <v>304.36</v>
      </c>
      <c r="CL7" s="24">
        <v>307.86</v>
      </c>
      <c r="CM7" s="24">
        <v>54.29</v>
      </c>
      <c r="CN7" s="24">
        <v>53.93</v>
      </c>
      <c r="CO7" s="24">
        <v>54.08</v>
      </c>
      <c r="CP7" s="24">
        <v>54.03</v>
      </c>
      <c r="CQ7" s="24">
        <v>54.13</v>
      </c>
      <c r="CR7" s="24">
        <v>55.96</v>
      </c>
      <c r="CS7" s="24">
        <v>56.45</v>
      </c>
      <c r="CT7" s="24">
        <v>56.52</v>
      </c>
      <c r="CU7" s="24">
        <v>88.45</v>
      </c>
      <c r="CV7" s="24">
        <v>54.08</v>
      </c>
      <c r="CW7" s="24">
        <v>54.61</v>
      </c>
      <c r="CX7" s="24">
        <v>100</v>
      </c>
      <c r="CY7" s="24">
        <v>100</v>
      </c>
      <c r="CZ7" s="24">
        <v>100</v>
      </c>
      <c r="DA7" s="24">
        <v>100</v>
      </c>
      <c r="DB7" s="24">
        <v>100</v>
      </c>
      <c r="DC7" s="24">
        <v>60.12</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dcterms:created xsi:type="dcterms:W3CDTF">2025-01-24T07:39:40Z</dcterms:created>
  <dcterms:modified xsi:type="dcterms:W3CDTF">2025-01-28T05:59:38Z</dcterms:modified>
  <cp:category/>
</cp:coreProperties>
</file>