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0.0.0.15\home$\1239\指定申請書類_New\"/>
    </mc:Choice>
  </mc:AlternateContent>
  <xr:revisionPtr revIDLastSave="0" documentId="13_ncr:1_{8EE8E925-75D7-4D08-90A6-33AB33A7004C}" xr6:coauthVersionLast="36" xr6:coauthVersionMax="36" xr10:uidLastSave="{00000000-0000-0000-0000-000000000000}"/>
  <bookViews>
    <workbookView xWindow="0" yWindow="0" windowWidth="20520" windowHeight="9360" tabRatio="874" xr2:uid="{00000000-000D-0000-FFFF-FFFF00000000}"/>
  </bookViews>
  <sheets>
    <sheet name="指定（更新）申請書" sheetId="24" r:id="rId1"/>
    <sheet name="付表" sheetId="23" r:id="rId2"/>
    <sheet name="参考様式1" sheetId="21" r:id="rId3"/>
    <sheet name="シフト記号表" sheetId="19" r:id="rId4"/>
    <sheet name="【記載例】参考様式1" sheetId="10" r:id="rId5"/>
    <sheet name="【記載例】シフト記号表" sheetId="16" r:id="rId6"/>
    <sheet name="記入方法" sheetId="22" r:id="rId7"/>
    <sheet name="プルダウン・リスト" sheetId="3" r:id="rId8"/>
    <sheet name="参考様式3" sheetId="26" r:id="rId9"/>
    <sheet name="参考様式4" sheetId="27" r:id="rId10"/>
    <sheet name="参考様式5" sheetId="28" r:id="rId11"/>
    <sheet name="参考様式6" sheetId="29" r:id="rId12"/>
    <sheet name="別紙①" sheetId="30" r:id="rId13"/>
    <sheet name="別紙②" sheetId="31" r:id="rId14"/>
    <sheet name="別紙③" sheetId="32" r:id="rId15"/>
    <sheet name="参考様式7" sheetId="33" r:id="rId16"/>
  </sheets>
  <externalReferences>
    <externalReference r:id="rId17"/>
    <externalReference r:id="rId18"/>
  </externalReferences>
  <definedNames>
    <definedName name="【記載例】シフト記号" localSheetId="3">シフト記号表!$C$6:$C$47</definedName>
    <definedName name="【記載例】シフト記号" localSheetId="0">[1]【記載例】シフト記号表!$C$6:$C$35</definedName>
    <definedName name="【記載例】シフト記号">【記載例】シフト記号表!$C$6:$C$47</definedName>
    <definedName name="【記載例】シフト記号表" localSheetId="3">シフト記号表!$C$6:$C$47</definedName>
    <definedName name="【記載例】シフト記号表" localSheetId="0">[2]【記載例】シフト記号表!$C$6:$C$47</definedName>
    <definedName name="【記載例】シフト記号表">【記載例】シフト記号表!$C$6:$C$47</definedName>
    <definedName name="_xlnm.Print_Area" localSheetId="5">【記載例】シフト記号表!$B$1:$N$52</definedName>
    <definedName name="_xlnm.Print_Area" localSheetId="4">【記載例】参考様式1!$A$1:$BJ$97</definedName>
    <definedName name="_xlnm.Print_Area" localSheetId="3">シフト記号表!$B$1:$N$52</definedName>
    <definedName name="_xlnm.Print_Area" localSheetId="6">記入方法!$A$1:$Q$80</definedName>
    <definedName name="_xlnm.Print_Area" localSheetId="2">参考様式1!$A$1:$BJ$237</definedName>
    <definedName name="_xlnm.Print_Area" localSheetId="9">参考様式4!$A$1:$T$24</definedName>
    <definedName name="_xlnm.Print_Area" localSheetId="10">参考様式5!$A$1:$B$16</definedName>
    <definedName name="_xlnm.Print_Area" localSheetId="11">参考様式6!$A$1:$L$23</definedName>
    <definedName name="_xlnm.Print_Area" localSheetId="15">参考様式7!$A$1:$B$29</definedName>
    <definedName name="_xlnm.Print_Titles" localSheetId="4">【記載例】参考様式1!$1:$16</definedName>
    <definedName name="_xlnm.Print_Titles" localSheetId="2">参考様式1!$1:$16</definedName>
    <definedName name="あ">[2]プルダウン・リスト!$C$17:$L$17</definedName>
    <definedName name="シフト記号表" localSheetId="0">[2]シフト記号表!$C$6:$C$47</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 localSheetId="0">[2]プルダウン・リスト!$C$17:$L$17</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AC222" i="21"/>
  <c r="AE224" i="21"/>
  <c r="O224" i="21"/>
  <c r="AE223" i="21"/>
  <c r="O223" i="21"/>
  <c r="AE222" i="21"/>
  <c r="O222" i="21"/>
  <c r="AC225" i="21"/>
  <c r="M225" i="21"/>
  <c r="AC224" i="21"/>
  <c r="M224" i="21"/>
  <c r="AC223" i="21"/>
  <c r="M223"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4" i="19" l="1"/>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L20" i="10"/>
  <c r="AX20" i="10"/>
  <c r="AC20" i="10"/>
  <c r="AO20" i="10"/>
  <c r="AA20" i="10"/>
  <c r="X20" i="10"/>
  <c r="AV20" i="10"/>
  <c r="AH20" i="10"/>
  <c r="AG20" i="10"/>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<sst xmlns="http://schemas.openxmlformats.org/spreadsheetml/2006/main" count="2221" uniqueCount="578">
  <si>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</si>
  <si>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</si>
  <si>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</si>
  <si>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</si>
  <si>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</si>
  <si>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</si>
  <si>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</si>
  <si>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</si>
  <si>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</si>
  <si>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</si>
  <si>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</si>
  <si>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</si>
  <si>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</si>
  <si>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</si>
  <si>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</si>
  <si>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</si>
  <si>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</si>
  <si>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</si>
  <si>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</si>
  <si>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</si>
  <si>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</si>
  <si>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</si>
  <si>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</si>
  <si>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</si>
  <si>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</si>
  <si>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</si>
  <si>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</si>
  <si>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</si>
  <si>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</si>
  <si>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</si>
  <si>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</si>
  <si>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</si>
  <si>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</si>
  <si>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</si>
  <si>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</si>
  <si>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</si>
  <si>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</si>
  <si>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</si>
  <si>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</si>
  <si>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</si>
  <si>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</si>
  <si>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</si>
  <si>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</si>
  <si>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</si>
  <si>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</si>
  <si>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</si>
  <si>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</si>
  <si>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</si>
  <si>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</si>
  <si>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</si>
  <si>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</si>
  <si>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</si>
  <si>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</si>
  <si>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</si>
  <si>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</si>
  <si>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</si>
  <si>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</si>
  <si>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</si>
  <si>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</si>
  <si>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</si>
  <si>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</si>
  <si>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</si>
  <si>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</si>
  <si>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</si>
  <si>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</si>
  <si>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</si>
  <si>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</si>
  <si>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</si>
  <si>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</si>
  <si>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</si>
  <si>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</si>
  <si>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</si>
  <si>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</si>
  <si>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</si>
  <si>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</si>
  <si>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</si>
  <si>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</si>
  <si>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</si>
  <si>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</si>
  <si>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</si>
  <si>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</si>
  <si>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</si>
  <si>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</si>
  <si>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</si>
  <si>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</si>
  <si>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</si>
  <si>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</si>
  <si>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</si>
  <si>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</si>
  <si>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</si>
  <si>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</si>
  <si>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</si>
  <si>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</si>
  <si>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</si>
  <si>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</si>
  <si>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</si>
  <si>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</si>
  <si>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</si>
  <si>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</si>
  <si>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</si>
  <si>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</si>
  <si>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</si>
  <si>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</si>
  <si>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</si>
  <si>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</si>
  <si>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</si>
  <si>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</si>
  <si>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</si>
  <si>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</si>
  <si>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</si>
  <si>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</si>
  <si>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</si>
  <si>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</si>
  <si>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</si>
  <si>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</si>
  <si>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</si>
  <si>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</si>
  <si>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</si>
  <si>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</si>
  <si>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</si>
  <si>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</si>
  <si>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</si>
  <si>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</si>
  <si>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</si>
  <si>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</si>
  <si>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</si>
  <si>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</si>
  <si>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</si>
  <si>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</si>
  <si>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</si>
  <si>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</si>
  <si>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</si>
  <si>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</si>
  <si>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</si>
  <si>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</si>
  <si>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</si>
  <si>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</si>
  <si>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</si>
  <si>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</si>
  <si>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</si>
  <si>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</si>
  <si>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</si>
  <si>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</si>
  <si>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</si>
  <si>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</si>
  <si>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</si>
  <si>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</si>
  <si>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</si>
  <si>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</si>
  <si>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</si>
  <si>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</si>
  <si>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</si>
  <si>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</si>
  <si>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</si>
  <si>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</si>
  <si>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</si>
  <si>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</si>
  <si>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</si>
  <si>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</si>
  <si>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</si>
  <si>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</si>
  <si>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</si>
  <si>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</si>
  <si>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</si>
  <si>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</si>
  <si>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</si>
  <si>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</si>
  <si>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</si>
  <si>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</si>
  <si>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</si>
  <si>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</si>
  <si>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</si>
  <si>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</si>
  <si>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</si>
  <si>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</si>
  <si>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</si>
  <si>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</si>
  <si>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</si>
  <si>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</si>
  <si>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</si>
  <si>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</si>
  <si>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</si>
  <si>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</si>
  <si>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</si>
  <si>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</si>
  <si>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</si>
  <si>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</si>
  <si>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</si>
  <si>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</si>
  <si>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</si>
  <si>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</si>
  <si>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</si>
  <si>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</si>
  <si>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</si>
  <si>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</si>
  <si>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</si>
  <si>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</si>
  <si>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</si>
  <si>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</si>
  <si>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</si>
  <si>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</si>
  <si>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</si>
  <si>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</si>
  <si>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</si>
  <si>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</si>
  <si>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</si>
  <si>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</si>
  <si>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</si>
  <si>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</si>
  <si>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</si>
  <si>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</si>
  <si>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</si>
  <si>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</si>
  <si>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</si>
  <si>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</si>
  <si>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</si>
  <si>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</si>
  <si>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</si>
  <si>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</si>
  <si>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</si>
  <si>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</si>
  <si>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</si>
  <si>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</si>
  <si>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</si>
  <si>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</si>
  <si>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</si>
  <si>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</si>
  <si>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</si>
  <si>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</si>
  <si>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</si>
  <si>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</si>
  <si>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</si>
  <si>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</si>
  <si>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</si>
  <si>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</si>
  <si>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</si>
  <si>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</si>
  <si>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</si>
  <si>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</si>
  <si>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</si>
  <si>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</si>
  <si>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</si>
  <si>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</si>
  <si>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</si>
  <si>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</si>
  <si>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</si>
  <si>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</si>
  <si>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</si>
  <si>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</si>
  <si>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</si>
  <si>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</si>
  <si>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</si>
  <si>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</si>
  <si>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</si>
  <si>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</si>
  <si>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</si>
  <si>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</si>
  <si>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</si>
  <si>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</si>
  <si>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</si>
  <si>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</si>
  <si>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</si>
  <si>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</si>
  <si>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</si>
  <si>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</si>
  <si>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</si>
  <si>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</si>
  <si>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</si>
  <si>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</si>
  <si>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</si>
  <si>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</si>
  <si>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</si>
  <si>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</si>
  <si>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</si>
  <si>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</si>
  <si>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</si>
  <si>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</si>
  <si>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</si>
  <si>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</si>
  <si>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</si>
  <si>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付表５  地域密着型特定施設入居者生活介護事業所の指定に係る記載事項</t>
    <phoneticPr fontId="3"/>
  </si>
  <si>
    <t>事 業 所</t>
    <phoneticPr fontId="3"/>
  </si>
  <si>
    <t>フリガナ</t>
  </si>
  <si>
    <t>名称</t>
    <phoneticPr fontId="3"/>
  </si>
  <si>
    <t>所在地</t>
  </si>
  <si>
    <t>（郵便番号      －      ）</t>
  </si>
  <si>
    <t>連絡先</t>
  </si>
  <si>
    <t>電話番号</t>
  </si>
  <si>
    <t>FAX 番号</t>
  </si>
  <si>
    <t>Email</t>
    <phoneticPr fontId="3"/>
  </si>
  <si>
    <t>施設の区分
（該当に○）</t>
    <rPh sb="7" eb="9">
      <t>ガイトウ</t>
    </rPh>
    <phoneticPr fontId="3"/>
  </si>
  <si>
    <t>有料老人ホーム</t>
  </si>
  <si>
    <t>施設開設年月日</t>
    <rPh sb="0" eb="2">
      <t>シセツ</t>
    </rPh>
    <rPh sb="2" eb="4">
      <t>カイセツ</t>
    </rPh>
    <rPh sb="4" eb="7">
      <t>ネンガッピ</t>
    </rPh>
    <phoneticPr fontId="3"/>
  </si>
  <si>
    <t>軽費老人ホーム</t>
  </si>
  <si>
    <t>サービス付き高齢者向け住宅</t>
    <phoneticPr fontId="3"/>
  </si>
  <si>
    <t>管 理 者</t>
    <phoneticPr fontId="3"/>
  </si>
  <si>
    <t>住所</t>
  </si>
  <si>
    <t>（郵便番号　　　　-　　　　）</t>
    <rPh sb="1" eb="5">
      <t>ユウビンバンゴウ</t>
    </rPh>
    <phoneticPr fontId="3"/>
  </si>
  <si>
    <t>氏名</t>
    <phoneticPr fontId="3"/>
  </si>
  <si>
    <t>生年月日</t>
  </si>
  <si>
    <t>当該特定施設で兼務する他の職種（兼務の場合のみ記入）</t>
  </si>
  <si>
    <t>同一敷地内の他の事業所
又は施設の従業者との兼務
（兼務の場合記入）</t>
    <phoneticPr fontId="3"/>
  </si>
  <si>
    <t>名称</t>
  </si>
  <si>
    <t>事業所番号</t>
    <rPh sb="0" eb="3">
      <t>ジギョウショ</t>
    </rPh>
    <phoneticPr fontId="32"/>
  </si>
  <si>
    <t>兼務する職種 
及び勤務時間等</t>
    <phoneticPr fontId="3"/>
  </si>
  <si>
    <t>協力医療
機関</t>
    <rPh sb="0" eb="2">
      <t>キョウリョク</t>
    </rPh>
    <rPh sb="2" eb="4">
      <t>イリョウ</t>
    </rPh>
    <rPh sb="5" eb="7">
      <t>キカン</t>
    </rPh>
    <phoneticPr fontId="3"/>
  </si>
  <si>
    <t>主な診療科名</t>
    <rPh sb="0" eb="1">
      <t>オモ</t>
    </rPh>
    <rPh sb="2" eb="4">
      <t>シンリョウ</t>
    </rPh>
    <rPh sb="4" eb="6">
      <t>カメイ</t>
    </rPh>
    <phoneticPr fontId="3"/>
  </si>
  <si>
    <t>○人員に関する基準の確認に必要な事項</t>
    <phoneticPr fontId="3"/>
  </si>
  <si>
    <t>従業者の職種・員数</t>
  </si>
  <si>
    <t>生活相談員</t>
  </si>
  <si>
    <t>看護職員</t>
    <rPh sb="0" eb="2">
      <t>カンゴ</t>
    </rPh>
    <rPh sb="2" eb="4">
      <t>ショクイン</t>
    </rPh>
    <phoneticPr fontId="3"/>
  </si>
  <si>
    <t>介護職員</t>
    <rPh sb="0" eb="2">
      <t>カイゴ</t>
    </rPh>
    <rPh sb="2" eb="4">
      <t>ショクイン</t>
    </rPh>
    <phoneticPr fontId="3"/>
  </si>
  <si>
    <t>機能訓練指導員</t>
  </si>
  <si>
    <t>計画作成担当者</t>
  </si>
  <si>
    <t>専従</t>
  </si>
  <si>
    <t>兼務</t>
  </si>
  <si>
    <t>専従</t>
    <rPh sb="0" eb="2">
      <t>センジュウ</t>
    </rPh>
    <phoneticPr fontId="3"/>
  </si>
  <si>
    <t>兼務</t>
    <rPh sb="0" eb="2">
      <t>ケンム</t>
    </rPh>
    <phoneticPr fontId="3"/>
  </si>
  <si>
    <t>常  勤（人）</t>
  </si>
  <si>
    <t>非常勤（人）</t>
  </si>
  <si>
    <t>常勤換算後の人数（人）</t>
    <phoneticPr fontId="3"/>
  </si>
  <si>
    <t>利用者数（推定数を記入）</t>
  </si>
  <si>
    <t>人</t>
  </si>
  <si>
    <t>（前年の平均値、新規の場合は推定数を記入）</t>
  </si>
  <si>
    <t>要介護者</t>
  </si>
  <si>
    <t>人</t>
    <rPh sb="0" eb="1">
      <t>ヒト</t>
    </rPh>
    <phoneticPr fontId="3"/>
  </si>
  <si>
    <t>○設備に関する基準の確認に必要な事項</t>
    <phoneticPr fontId="3"/>
  </si>
  <si>
    <t>入居定員</t>
    <rPh sb="0" eb="2">
      <t>ニュウキョ</t>
    </rPh>
    <rPh sb="2" eb="4">
      <t>テイイン</t>
    </rPh>
    <phoneticPr fontId="3"/>
  </si>
  <si>
    <t>人</t>
    <rPh sb="0" eb="1">
      <t>ニン</t>
    </rPh>
    <phoneticPr fontId="3"/>
  </si>
  <si>
    <t>建物の構造</t>
    <rPh sb="0" eb="2">
      <t>タテモノ</t>
    </rPh>
    <rPh sb="3" eb="5">
      <t>コウゾウ</t>
    </rPh>
    <phoneticPr fontId="3"/>
  </si>
  <si>
    <t>添付書類</t>
  </si>
  <si>
    <t>別添のとおり</t>
    <rPh sb="0" eb="2">
      <t>ベッテン</t>
    </rPh>
    <phoneticPr fontId="3"/>
  </si>
  <si>
    <t>備考</t>
    <rPh sb="0" eb="2">
      <t>ビコウ</t>
    </rPh>
    <phoneticPr fontId="3"/>
  </si>
  <si>
    <t>記入欄が不足する場合は、適宜欄を設けて記載するか又は別様に記載した書類を添付してください。</t>
    <phoneticPr fontId="3"/>
  </si>
  <si>
    <t>管理者の兼務については、添付資料にて確認可能な場合は記載を省略することが可能です。</t>
  </si>
  <si>
    <t>（別添）</t>
    <rPh sb="1" eb="3">
      <t>ベッテン</t>
    </rPh>
    <phoneticPr fontId="3"/>
  </si>
  <si>
    <t>付表５　地域密着型特定施設入居者生活介護事業所の指定に係る記載事項　添付書類・チェックリスト</t>
    <rPh sb="0" eb="2">
      <t>フヒョウ</t>
    </rPh>
    <rPh sb="4" eb="6">
      <t>チイキ</t>
    </rPh>
    <rPh sb="6" eb="9">
      <t>ミッチャクガタ</t>
    </rPh>
    <rPh sb="9" eb="11">
      <t>トクテイ</t>
    </rPh>
    <rPh sb="11" eb="13">
      <t>シセツ</t>
    </rPh>
    <rPh sb="13" eb="16">
      <t>ニュウキョシャ</t>
    </rPh>
    <rPh sb="16" eb="18">
      <t>セイカツ</t>
    </rPh>
    <rPh sb="18" eb="20">
      <t>カイゴ</t>
    </rPh>
    <rPh sb="20" eb="23">
      <t>ジギョウショ</t>
    </rPh>
    <rPh sb="24" eb="26">
      <t>シテイ</t>
    </rPh>
    <rPh sb="27" eb="28">
      <t>カカ</t>
    </rPh>
    <rPh sb="29" eb="31">
      <t>キサイ</t>
    </rPh>
    <rPh sb="31" eb="33">
      <t>ジコウ</t>
    </rPh>
    <rPh sb="34" eb="36">
      <t>テンプ</t>
    </rPh>
    <rPh sb="36" eb="38">
      <t>ショルイ</t>
    </rPh>
    <phoneticPr fontId="3"/>
  </si>
  <si>
    <t>必要書類の添付漏れがないか（☑を記載）し、付表と合わせて提出してください。</t>
    <rPh sb="0" eb="2">
      <t>ヒツヨウ</t>
    </rPh>
    <rPh sb="2" eb="4">
      <t>ショルイ</t>
    </rPh>
    <rPh sb="5" eb="7">
      <t>テンプ</t>
    </rPh>
    <rPh sb="7" eb="8">
      <t>モ</t>
    </rPh>
    <rPh sb="16" eb="18">
      <t>キサイ</t>
    </rPh>
    <rPh sb="21" eb="23">
      <t>フヒョウ</t>
    </rPh>
    <rPh sb="24" eb="25">
      <t>ア</t>
    </rPh>
    <rPh sb="28" eb="30">
      <t>テイシュツ</t>
    </rPh>
    <phoneticPr fontId="3"/>
  </si>
  <si>
    <t>添付書類</t>
    <rPh sb="0" eb="2">
      <t>テンプ</t>
    </rPh>
    <rPh sb="2" eb="4">
      <t>ショルイ</t>
    </rPh>
    <phoneticPr fontId="3"/>
  </si>
  <si>
    <t>参考様式</t>
    <rPh sb="0" eb="2">
      <t>サンコウ</t>
    </rPh>
    <rPh sb="2" eb="4">
      <t>ヨウシキ</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</si>
  <si>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</si>
  <si>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</si>
  <si>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</si>
  <si>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3"/>
  </si>
  <si>
    <t>参考様式１</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</si>
  <si>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</si>
  <si>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</si>
  <si>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</si>
  <si>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参考様式４</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</si>
  <si>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</si>
  <si>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</si>
  <si>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</si>
  <si>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3"/>
  </si>
  <si>
    <t>誓約書</t>
    <rPh sb="0" eb="3">
      <t>セイヤクショ</t>
    </rPh>
    <phoneticPr fontId="3"/>
  </si>
  <si>
    <t>参考様式６</t>
    <rPh sb="0" eb="2">
      <t>サンコウ</t>
    </rPh>
    <rPh sb="2" eb="4">
      <t>ヨウシキ</t>
    </rPh>
    <phoneticPr fontId="3"/>
  </si>
  <si>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3"/>
  </si>
  <si>
    <t>参考様式７</t>
    <rPh sb="0" eb="2">
      <t>サンコウ</t>
    </rPh>
    <rPh sb="2" eb="4">
      <t>ヨウシキ</t>
    </rPh>
    <phoneticPr fontId="3"/>
  </si>
  <si>
    <t>※１</t>
    <phoneticPr fontId="3"/>
  </si>
  <si>
    <t>新規指定申請の際は、全ての添付書類を提出してください。</t>
    <phoneticPr fontId="3"/>
  </si>
  <si>
    <t>※２</t>
  </si>
  <si>
    <t>更新申請の際は、届出済みの内容から変更がない場合、添付を省略することが可能です。
添付を省略する場合には、「添付省略」に☑を付けてください。
届出済みの内容が不明確な場合には、必要書類一式を提出してください。</t>
    <phoneticPr fontId="3"/>
  </si>
  <si>
    <t>提出者（問合先）</t>
    <rPh sb="0" eb="2">
      <t>テイシュツ</t>
    </rPh>
    <rPh sb="2" eb="3">
      <t>シャ</t>
    </rPh>
    <rPh sb="4" eb="5">
      <t>ト</t>
    </rPh>
    <rPh sb="5" eb="6">
      <t>ア</t>
    </rPh>
    <rPh sb="6" eb="7">
      <t>サキ</t>
    </rPh>
    <phoneticPr fontId="3"/>
  </si>
  <si>
    <t>事業所名</t>
    <rPh sb="0" eb="3">
      <t>ジギョウショ</t>
    </rPh>
    <rPh sb="3" eb="4">
      <t>メイ</t>
    </rPh>
    <phoneticPr fontId="3"/>
  </si>
  <si>
    <t>担当者名</t>
    <rPh sb="0" eb="3">
      <t>タントウシャ</t>
    </rPh>
    <rPh sb="3" eb="4">
      <t>メイ</t>
    </rPh>
    <phoneticPr fontId="3"/>
  </si>
  <si>
    <t>電話</t>
    <rPh sb="0" eb="2">
      <t>デンワ</t>
    </rPh>
    <phoneticPr fontId="3"/>
  </si>
  <si>
    <t>メールアドレス</t>
    <phoneticPr fontId="3"/>
  </si>
  <si>
    <t>様式第１号（第２条関係）</t>
    <rPh sb="0" eb="2">
      <t>ヨウシキ</t>
    </rPh>
    <rPh sb="2" eb="3">
      <t>ダイ</t>
    </rPh>
    <rPh sb="4" eb="5">
      <t>ゴウ</t>
    </rPh>
    <rPh sb="6" eb="7">
      <t>ダイ</t>
    </rPh>
    <rPh sb="8" eb="9">
      <t>ジョウ</t>
    </rPh>
    <rPh sb="9" eb="11">
      <t>カンケイ</t>
    </rPh>
    <phoneticPr fontId="2"/>
  </si>
  <si>
    <t>受付番号</t>
    <rPh sb="0" eb="2">
      <t>ウケツケ</t>
    </rPh>
    <rPh sb="2" eb="4">
      <t>バンゴウ</t>
    </rPh>
    <phoneticPr fontId="2"/>
  </si>
  <si>
    <t>指定地域密着型サービス事業所</t>
    <rPh sb="0" eb="2">
      <t>シテイ</t>
    </rPh>
    <rPh sb="2" eb="4">
      <t>チイキ</t>
    </rPh>
    <rPh sb="4" eb="7">
      <t>ミッチャクガタ</t>
    </rPh>
    <rPh sb="11" eb="14">
      <t>ジギョウショ</t>
    </rPh>
    <phoneticPr fontId="2"/>
  </si>
  <si>
    <t>　指定（更新）申請書</t>
    <rPh sb="1" eb="3">
      <t>シテイ</t>
    </rPh>
    <rPh sb="4" eb="6">
      <t>コウシン</t>
    </rPh>
    <rPh sb="7" eb="10">
      <t>シンセイショ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</si>
  <si>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</si>
  <si>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月</t>
    <rPh sb="0" eb="1">
      <t>ガツ</t>
    </rPh>
    <phoneticPr fontId="2"/>
  </si>
  <si>
    <t>　大鰐町長　　殿</t>
    <rPh sb="1" eb="3">
      <t>オオワニ</t>
    </rPh>
    <rPh sb="3" eb="5">
      <t>チョウチョウ</t>
    </rPh>
    <rPh sb="7" eb="8">
      <t>ドノ</t>
    </rPh>
    <phoneticPr fontId="2"/>
  </si>
  <si>
    <t>所在地</t>
    <rPh sb="0" eb="3">
      <t>ショザイチ</t>
    </rPh>
    <phoneticPr fontId="2"/>
  </si>
  <si>
    <t>申請者</t>
    <rPh sb="0" eb="3">
      <t>シンセイシャ</t>
    </rPh>
    <phoneticPr fontId="2"/>
  </si>
  <si>
    <t>名　称</t>
    <rPh sb="0" eb="1">
      <t>ナ</t>
    </rPh>
    <rPh sb="2" eb="3">
      <t>ショウ</t>
    </rPh>
    <phoneticPr fontId="2"/>
  </si>
  <si>
    <t>　介護保険法に規定する事業所に係る指定（更新）を受けたいので、下記のとおり、関係書類を添えて申請します。</t>
    <rPh sb="1" eb="3">
      <t>カイゴ</t>
    </rPh>
    <rPh sb="3" eb="5">
      <t>ホケン</t>
    </rPh>
    <rPh sb="5" eb="6">
      <t>ホウ</t>
    </rPh>
    <rPh sb="7" eb="9">
      <t>キテイ</t>
    </rPh>
    <rPh sb="11" eb="14">
      <t>ジギョウショ</t>
    </rPh>
    <rPh sb="15" eb="16">
      <t>カカ</t>
    </rPh>
    <rPh sb="17" eb="19">
      <t>シテイ</t>
    </rPh>
    <rPh sb="20" eb="22">
      <t>コウシン</t>
    </rPh>
    <rPh sb="24" eb="25">
      <t>ウ</t>
    </rPh>
    <rPh sb="31" eb="33">
      <t>カキ</t>
    </rPh>
    <rPh sb="38" eb="40">
      <t>カンケイ</t>
    </rPh>
    <rPh sb="40" eb="42">
      <t>ショルイ</t>
    </rPh>
    <rPh sb="43" eb="44">
      <t>ソ</t>
    </rPh>
    <rPh sb="46" eb="48">
      <t>シンセイ</t>
    </rPh>
    <phoneticPr fontId="2"/>
  </si>
  <si>
    <t>事業所所在市町村番号</t>
    <rPh sb="0" eb="3">
      <t>ジギョウショ</t>
    </rPh>
    <rPh sb="3" eb="5">
      <t>ショザイ</t>
    </rPh>
    <rPh sb="5" eb="8">
      <t>シチョウソン</t>
    </rPh>
    <rPh sb="8" eb="10">
      <t>バンゴウ</t>
    </rPh>
    <phoneticPr fontId="2"/>
  </si>
  <si>
    <t>申　　　　請　　　　者</t>
    <rPh sb="0" eb="1">
      <t>サル</t>
    </rPh>
    <rPh sb="5" eb="6">
      <t>ショウ</t>
    </rPh>
    <rPh sb="10" eb="11">
      <t>モノ</t>
    </rPh>
    <phoneticPr fontId="2"/>
  </si>
  <si>
    <t>フリガナ</t>
    <phoneticPr fontId="2"/>
  </si>
  <si>
    <t>名称</t>
    <rPh sb="0" eb="2">
      <t>メイショウ</t>
    </rPh>
    <phoneticPr fontId="2"/>
  </si>
  <si>
    <t>主たる事業所の
所在地</t>
    <rPh sb="0" eb="1">
      <t>シュ</t>
    </rPh>
    <rPh sb="3" eb="6">
      <t>ジギョウショ</t>
    </rPh>
    <rPh sb="8" eb="11">
      <t>ショザイチ</t>
    </rPh>
    <phoneticPr fontId="2"/>
  </si>
  <si>
    <t>（郵便番号　　　－　　　　）</t>
    <rPh sb="1" eb="5">
      <t>ユウビンバンゴウ</t>
    </rPh>
    <phoneticPr fontId="2"/>
  </si>
  <si>
    <t>（ビルの名称等）</t>
    <rPh sb="4" eb="6">
      <t>メイショウ</t>
    </rPh>
    <rPh sb="6" eb="7">
      <t>トウ</t>
    </rPh>
    <phoneticPr fontId="2"/>
  </si>
  <si>
    <t>連絡先</t>
    <rPh sb="0" eb="3">
      <t>レンラクサキ</t>
    </rPh>
    <phoneticPr fontId="2"/>
  </si>
  <si>
    <t>電話番号</t>
    <rPh sb="0" eb="2">
      <t>デンワ</t>
    </rPh>
    <rPh sb="2" eb="4">
      <t>バンゴウ</t>
    </rPh>
    <phoneticPr fontId="2"/>
  </si>
  <si>
    <t>FAX番号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</si>
  <si>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</si>
  <si>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</si>
  <si>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代表者の職名・
氏名・生年月日</t>
    <rPh sb="0" eb="3">
      <t>ダイヒョウシャ</t>
    </rPh>
    <rPh sb="4" eb="6">
      <t>ショクメイ</t>
    </rPh>
    <rPh sb="8" eb="10">
      <t>シメイ</t>
    </rPh>
    <rPh sb="11" eb="13">
      <t>セイネン</t>
    </rPh>
    <rPh sb="13" eb="15">
      <t>ガッピ</t>
    </rPh>
    <phoneticPr fontId="2"/>
  </si>
  <si>
    <t>職名</t>
    <rPh sb="0" eb="2">
      <t>ショクメイ</t>
    </rPh>
    <phoneticPr fontId="2"/>
  </si>
  <si>
    <t>生年月日</t>
    <rPh sb="0" eb="2">
      <t>セイネン</t>
    </rPh>
    <rPh sb="2" eb="4">
      <t>ガッピ</t>
    </rPh>
    <phoneticPr fontId="2"/>
  </si>
  <si>
    <t>氏名</t>
    <rPh sb="0" eb="2">
      <t>シメイ</t>
    </rPh>
    <phoneticPr fontId="2"/>
  </si>
  <si>
    <t>代表者の住所</t>
    <rPh sb="0" eb="3">
      <t>ダイヒョウシャ</t>
    </rPh>
    <rPh sb="4" eb="6">
      <t>ジュウショ</t>
    </rPh>
    <phoneticPr fontId="2"/>
  </si>
  <si>
    <t>指定を受けようとする事業所の種類</t>
    <rPh sb="0" eb="2">
      <t>シテイ</t>
    </rPh>
    <rPh sb="3" eb="4">
      <t>ウ</t>
    </rPh>
    <rPh sb="10" eb="13">
      <t>ジギョウショ</t>
    </rPh>
    <rPh sb="14" eb="16">
      <t>シュルイ</t>
    </rPh>
    <phoneticPr fontId="2"/>
  </si>
  <si>
    <t>事業所等の所在地</t>
    <rPh sb="0" eb="3">
      <t>ジギョウショ</t>
    </rPh>
    <rPh sb="3" eb="4">
      <t>トウ</t>
    </rPh>
    <rPh sb="5" eb="8">
      <t>ショザイチ</t>
    </rPh>
    <phoneticPr fontId="2"/>
  </si>
  <si>
    <t>同一所在地において行う事業の種類</t>
    <rPh sb="0" eb="2">
      <t>ドウイツ</t>
    </rPh>
    <rPh sb="2" eb="5">
      <t>ショザイチ</t>
    </rPh>
    <rPh sb="9" eb="10">
      <t>オコナ</t>
    </rPh>
    <rPh sb="11" eb="13">
      <t>ジギョウ</t>
    </rPh>
    <rPh sb="14" eb="16">
      <t>シュルイ</t>
    </rPh>
    <phoneticPr fontId="2"/>
  </si>
  <si>
    <t>実施
事業</t>
    <rPh sb="0" eb="2">
      <t>ジッシ</t>
    </rPh>
    <rPh sb="3" eb="5">
      <t>ジギョウ</t>
    </rPh>
    <phoneticPr fontId="2"/>
  </si>
  <si>
    <t>指定申請を
する事業の
事業開始予
定年月日</t>
    <rPh sb="0" eb="2">
      <t>シテイ</t>
    </rPh>
    <rPh sb="2" eb="4">
      <t>シンセイ</t>
    </rPh>
    <rPh sb="8" eb="10">
      <t>ジギョウ</t>
    </rPh>
    <rPh sb="12" eb="14">
      <t>ジギョウ</t>
    </rPh>
    <rPh sb="14" eb="16">
      <t>カイシ</t>
    </rPh>
    <rPh sb="16" eb="17">
      <t>ヨ</t>
    </rPh>
    <rPh sb="18" eb="19">
      <t>サダム</t>
    </rPh>
    <rPh sb="19" eb="22">
      <t>ネンガッピ</t>
    </rPh>
    <phoneticPr fontId="2"/>
  </si>
  <si>
    <t>既に指定を受けている事業等</t>
    <rPh sb="0" eb="1">
      <t>スデ</t>
    </rPh>
    <rPh sb="2" eb="4">
      <t>シテイ</t>
    </rPh>
    <rPh sb="5" eb="6">
      <t>ウ</t>
    </rPh>
    <rPh sb="10" eb="12">
      <t>ジギョウ</t>
    </rPh>
    <rPh sb="12" eb="13">
      <t>トウ</t>
    </rPh>
    <phoneticPr fontId="2"/>
  </si>
  <si>
    <t>様　式</t>
    <rPh sb="0" eb="1">
      <t>サマ</t>
    </rPh>
    <rPh sb="2" eb="3">
      <t>シキ</t>
    </rPh>
    <phoneticPr fontId="2"/>
  </si>
  <si>
    <t>指定
年月日</t>
    <rPh sb="0" eb="2">
      <t>シテイ</t>
    </rPh>
    <rPh sb="3" eb="6">
      <t>ネンガッピ</t>
    </rPh>
    <phoneticPr fontId="2"/>
  </si>
  <si>
    <t>有効期間
満了日</t>
    <rPh sb="0" eb="2">
      <t>ユウコウ</t>
    </rPh>
    <rPh sb="2" eb="4">
      <t>キカン</t>
    </rPh>
    <rPh sb="5" eb="7">
      <t>マンリョウ</t>
    </rPh>
    <rPh sb="7" eb="8">
      <t>ビ</t>
    </rPh>
    <phoneticPr fontId="2"/>
  </si>
  <si>
    <t>地域密着型サービス</t>
    <rPh sb="0" eb="2">
      <t>チイキ</t>
    </rPh>
    <rPh sb="2" eb="5">
      <t>ミッチャクガタ</t>
    </rPh>
    <phoneticPr fontId="2"/>
  </si>
  <si>
    <t>夜間対応型訪問介護</t>
    <rPh sb="0" eb="2">
      <t>ヤカン</t>
    </rPh>
    <rPh sb="2" eb="5">
      <t>タイオウガタ</t>
    </rPh>
    <rPh sb="5" eb="7">
      <t>ホウモン</t>
    </rPh>
    <rPh sb="7" eb="9">
      <t>カイゴ</t>
    </rPh>
    <phoneticPr fontId="2"/>
  </si>
  <si>
    <t>付表１</t>
    <rPh sb="0" eb="2">
      <t>フヒョウ</t>
    </rPh>
    <phoneticPr fontId="2"/>
  </si>
  <si>
    <t>認知症対応型通所介護</t>
    <rPh sb="0" eb="3">
      <t>ニンチショウ</t>
    </rPh>
    <rPh sb="3" eb="6">
      <t>タイオウガタ</t>
    </rPh>
    <rPh sb="6" eb="8">
      <t>ツウショ</t>
    </rPh>
    <rPh sb="8" eb="10">
      <t>カイゴ</t>
    </rPh>
    <phoneticPr fontId="2"/>
  </si>
  <si>
    <t>付表２</t>
    <rPh sb="0" eb="2">
      <t>フヒョウ</t>
    </rPh>
    <phoneticPr fontId="2"/>
  </si>
  <si>
    <t>小規模多機能型居宅介護</t>
    <rPh sb="0" eb="3">
      <t>ショウキボ</t>
    </rPh>
    <rPh sb="3" eb="7">
      <t>タキノウガタ</t>
    </rPh>
    <rPh sb="7" eb="9">
      <t>キョタク</t>
    </rPh>
    <rPh sb="9" eb="11">
      <t>カイゴ</t>
    </rPh>
    <phoneticPr fontId="2"/>
  </si>
  <si>
    <t>付表３</t>
    <rPh sb="0" eb="2">
      <t>フヒョウ</t>
    </rPh>
    <phoneticPr fontId="2"/>
  </si>
  <si>
    <t>認知症対応型共同生活介護</t>
    <rPh sb="0" eb="3">
      <t>ニンチショウ</t>
    </rPh>
    <rPh sb="3" eb="6">
      <t>タイオウガタ</t>
    </rPh>
    <rPh sb="6" eb="8">
      <t>キョウドウ</t>
    </rPh>
    <rPh sb="8" eb="10">
      <t>セイカツ</t>
    </rPh>
    <rPh sb="10" eb="12">
      <t>カイゴ</t>
    </rPh>
    <phoneticPr fontId="2"/>
  </si>
  <si>
    <t>付表４</t>
    <rPh sb="0" eb="2">
      <t>フヒョウ</t>
    </rPh>
    <phoneticPr fontId="2"/>
  </si>
  <si>
    <t>付表５</t>
    <rPh sb="0" eb="2">
      <t>フヒョウ</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</si>
  <si>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</si>
  <si>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付表６</t>
    <rPh sb="0" eb="2">
      <t>フヒョウ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</si>
  <si>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</si>
  <si>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付表７</t>
    <rPh sb="0" eb="2">
      <t>フヒョウ</t>
    </rPh>
    <phoneticPr fontId="2"/>
  </si>
  <si>
    <t>複合型サービス</t>
    <rPh sb="0" eb="3">
      <t>フクゴウガタ</t>
    </rPh>
    <phoneticPr fontId="2"/>
  </si>
  <si>
    <t>付表８</t>
    <rPh sb="0" eb="2">
      <t>フヒョウ</t>
    </rPh>
    <phoneticPr fontId="2"/>
  </si>
  <si>
    <t>地域密着型通所介護</t>
    <rPh sb="0" eb="2">
      <t>チイキ</t>
    </rPh>
    <rPh sb="2" eb="5">
      <t>ミッチャクガタ</t>
    </rPh>
    <rPh sb="5" eb="7">
      <t>ツウショ</t>
    </rPh>
    <rPh sb="7" eb="9">
      <t>カイゴ</t>
    </rPh>
    <phoneticPr fontId="2"/>
  </si>
  <si>
    <t>付表９</t>
    <rPh sb="0" eb="2">
      <t>フヒョウ</t>
    </rPh>
    <phoneticPr fontId="2"/>
  </si>
  <si>
    <t>地域密着型
介護予防
サービス</t>
    <rPh sb="0" eb="2">
      <t>チイキ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</si>
  <si>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</si>
  <si>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</si>
  <si>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</si>
  <si>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介護保険事業所番号</t>
    <rPh sb="0" eb="2">
      <t>カイゴ</t>
    </rPh>
    <rPh sb="2" eb="4">
      <t>ホケン</t>
    </rPh>
    <rPh sb="4" eb="7">
      <t>ジギョウショ</t>
    </rPh>
    <rPh sb="7" eb="9">
      <t>バンゴウ</t>
    </rPh>
    <phoneticPr fontId="2"/>
  </si>
  <si>
    <t>（既に指定を受けている場合）</t>
    <rPh sb="1" eb="2">
      <t>スデ</t>
    </rPh>
    <rPh sb="3" eb="5">
      <t>シテイ</t>
    </rPh>
    <rPh sb="6" eb="7">
      <t>ウ</t>
    </rPh>
    <rPh sb="11" eb="13">
      <t>バアイ</t>
    </rPh>
    <phoneticPr fontId="2"/>
  </si>
  <si>
    <t>指定を受けている他市町村名</t>
    <rPh sb="0" eb="2">
      <t>シテイ</t>
    </rPh>
    <rPh sb="3" eb="4">
      <t>ウ</t>
    </rPh>
    <rPh sb="8" eb="9">
      <t>タ</t>
    </rPh>
    <rPh sb="9" eb="12">
      <t>シチョウソン</t>
    </rPh>
    <rPh sb="12" eb="13">
      <t>メイ</t>
    </rPh>
    <phoneticPr fontId="2"/>
  </si>
  <si>
    <t>医療機関コード等</t>
    <rPh sb="0" eb="2">
      <t>イリョウ</t>
    </rPh>
    <rPh sb="2" eb="4">
      <t>キカン</t>
    </rPh>
    <rPh sb="7" eb="8">
      <t>トウ</t>
    </rPh>
    <phoneticPr fontId="2"/>
  </si>
  <si>
    <t>備考</t>
    <rPh sb="0" eb="2">
      <t>ビコウ</t>
    </rPh>
    <phoneticPr fontId="2"/>
  </si>
  <si>
    <t>１　「受付番号」「事業所所在市町村番号」欄には記載しないでください。</t>
    <rPh sb="3" eb="5">
      <t>ウケツケ</t>
    </rPh>
    <rPh sb="5" eb="7">
      <t>バンゴウ</t>
    </rPh>
    <rPh sb="9" eb="12">
      <t>ジギョウショ</t>
    </rPh>
    <rPh sb="12" eb="14">
      <t>ショザイ</t>
    </rPh>
    <rPh sb="14" eb="17">
      <t>シチョウソン</t>
    </rPh>
    <rPh sb="17" eb="19">
      <t>バンゴウ</t>
    </rPh>
    <rPh sb="20" eb="21">
      <t>ラン</t>
    </rPh>
    <rPh sb="23" eb="25">
      <t>キサイ</t>
    </rPh>
    <phoneticPr fontId="2"/>
  </si>
  <si>
    <t>２　「法人の種別」欄は、申請者が法人である場合に、「社会福祉法人」「医療法人」「社団法人」「財団法人」</t>
    <rPh sb="3" eb="5">
      <t>ホウジン</t>
    </rPh>
    <rPh sb="6" eb="8">
      <t>シュベツ</t>
    </rPh>
    <rPh sb="9" eb="10">
      <t>ラン</t>
    </rPh>
    <rPh sb="12" eb="15">
      <t>シンセイシャ</t>
    </rPh>
    <rPh sb="16" eb="18">
      <t>ホウジン</t>
    </rPh>
    <rPh sb="21" eb="23">
      <t>バアイ</t>
    </rPh>
    <rPh sb="26" eb="28">
      <t>シャカイ</t>
    </rPh>
    <rPh sb="28" eb="30">
      <t>フクシ</t>
    </rPh>
    <rPh sb="30" eb="32">
      <t>ホウジン</t>
    </rPh>
    <rPh sb="34" eb="36">
      <t>イリョウ</t>
    </rPh>
    <rPh sb="36" eb="38">
      <t>ホウジン</t>
    </rPh>
    <rPh sb="40" eb="42">
      <t>シャダン</t>
    </rPh>
    <rPh sb="42" eb="44">
      <t>ホウジン</t>
    </rPh>
    <rPh sb="46" eb="48">
      <t>ザイダン</t>
    </rPh>
    <rPh sb="48" eb="50">
      <t>ホウジン</t>
    </rPh>
    <phoneticPr fontId="2"/>
  </si>
  <si>
    <t>　「株式会社」「有限会社」等の別を記入してください。</t>
    <phoneticPr fontId="2"/>
  </si>
  <si>
    <t>３　「法人所轄庁」欄、申請者が認可法人である場合に、その主務官庁の名称を記載してください。</t>
    <rPh sb="3" eb="5">
      <t>ホウジン</t>
    </rPh>
    <rPh sb="5" eb="8">
      <t>ショカツチョウ</t>
    </rPh>
    <rPh sb="9" eb="10">
      <t>ラン</t>
    </rPh>
    <rPh sb="11" eb="14">
      <t>シンセイシャ</t>
    </rPh>
    <rPh sb="15" eb="17">
      <t>ニンカ</t>
    </rPh>
    <rPh sb="17" eb="19">
      <t>ホウジン</t>
    </rPh>
    <rPh sb="22" eb="24">
      <t>バアイ</t>
    </rPh>
    <rPh sb="28" eb="30">
      <t>シュム</t>
    </rPh>
    <rPh sb="30" eb="32">
      <t>カンチョウ</t>
    </rPh>
    <rPh sb="33" eb="35">
      <t>メイショウ</t>
    </rPh>
    <rPh sb="36" eb="38">
      <t>キサイ</t>
    </rPh>
    <phoneticPr fontId="2"/>
  </si>
  <si>
    <t>４　「実施事業」欄は、今回申請するもの及び既に指定を受けているものについて、該当する欄に「○」を記入して</t>
    <rPh sb="3" eb="5">
      <t>ジッシ</t>
    </rPh>
    <rPh sb="5" eb="7">
      <t>ジギョウ</t>
    </rPh>
    <rPh sb="8" eb="9">
      <t>ラン</t>
    </rPh>
    <rPh sb="11" eb="13">
      <t>コンカイ</t>
    </rPh>
    <rPh sb="13" eb="15">
      <t>シンセイ</t>
    </rPh>
    <rPh sb="19" eb="20">
      <t>オヨ</t>
    </rPh>
    <rPh sb="21" eb="22">
      <t>スデ</t>
    </rPh>
    <rPh sb="23" eb="25">
      <t>シテイ</t>
    </rPh>
    <rPh sb="26" eb="27">
      <t>ウ</t>
    </rPh>
    <rPh sb="38" eb="40">
      <t>ガイトウ</t>
    </rPh>
    <rPh sb="42" eb="43">
      <t>ラン</t>
    </rPh>
    <rPh sb="48" eb="50">
      <t>キニュウ</t>
    </rPh>
    <phoneticPr fontId="2"/>
  </si>
  <si>
    <t>　ください。</t>
    <phoneticPr fontId="2"/>
  </si>
  <si>
    <t>５　「指定申請をする事業の事業開始予定年月日」欄は、該当する欄に事業の開始予定年月日を記載してください。</t>
    <rPh sb="3" eb="5">
      <t>シテイ</t>
    </rPh>
    <rPh sb="5" eb="7">
      <t>シンセイ</t>
    </rPh>
    <rPh sb="10" eb="12">
      <t>ジギョウ</t>
    </rPh>
    <rPh sb="13" eb="15">
      <t>ジギョウ</t>
    </rPh>
    <rPh sb="15" eb="17">
      <t>カイシ</t>
    </rPh>
    <rPh sb="17" eb="19">
      <t>ヨテイ</t>
    </rPh>
    <rPh sb="19" eb="22">
      <t>ネンガッピ</t>
    </rPh>
    <rPh sb="23" eb="24">
      <t>ラン</t>
    </rPh>
    <rPh sb="26" eb="28">
      <t>ガイトウ</t>
    </rPh>
    <rPh sb="30" eb="31">
      <t>ラン</t>
    </rPh>
    <rPh sb="32" eb="34">
      <t>ジギョウ</t>
    </rPh>
    <rPh sb="35" eb="37">
      <t>カイシ</t>
    </rPh>
    <rPh sb="37" eb="39">
      <t>ヨテイ</t>
    </rPh>
    <rPh sb="39" eb="42">
      <t>ネンガッピ</t>
    </rPh>
    <rPh sb="43" eb="45">
      <t>キサイ</t>
    </rPh>
    <phoneticPr fontId="2"/>
  </si>
  <si>
    <t>６　「既に指定を受けている事業の指定年月日」欄は、介護保険法による指定事業者として指定された年月日を記載</t>
    <rPh sb="3" eb="4">
      <t>スデ</t>
    </rPh>
    <rPh sb="5" eb="7">
      <t>シテイ</t>
    </rPh>
    <rPh sb="8" eb="9">
      <t>ウ</t>
    </rPh>
    <rPh sb="13" eb="15">
      <t>ジギョウ</t>
    </rPh>
    <rPh sb="16" eb="18">
      <t>シテイ</t>
    </rPh>
    <rPh sb="18" eb="21">
      <t>ネンガッピ</t>
    </rPh>
    <rPh sb="22" eb="23">
      <t>ラン</t>
    </rPh>
    <rPh sb="25" eb="27">
      <t>カイゴ</t>
    </rPh>
    <rPh sb="27" eb="29">
      <t>ホケン</t>
    </rPh>
    <rPh sb="29" eb="30">
      <t>ホウ</t>
    </rPh>
    <rPh sb="33" eb="35">
      <t>シテイ</t>
    </rPh>
    <rPh sb="35" eb="38">
      <t>ジギョウシャ</t>
    </rPh>
    <rPh sb="41" eb="43">
      <t>シテイ</t>
    </rPh>
    <rPh sb="46" eb="49">
      <t>ネンガッピ</t>
    </rPh>
    <rPh sb="50" eb="52">
      <t>キサイ</t>
    </rPh>
    <phoneticPr fontId="2"/>
  </si>
  <si>
    <t>　してください。</t>
    <phoneticPr fontId="2"/>
  </si>
  <si>
    <t>７　保険医療機関、保健薬局、老人保健施設又は老人訪問看護ステーションとして既に医療機関コード等が付番され</t>
    <rPh sb="2" eb="4">
      <t>ホケン</t>
    </rPh>
    <rPh sb="4" eb="6">
      <t>イリョウ</t>
    </rPh>
    <rPh sb="6" eb="8">
      <t>キカン</t>
    </rPh>
    <rPh sb="9" eb="11">
      <t>ホケン</t>
    </rPh>
    <rPh sb="11" eb="13">
      <t>ヤッキョク</t>
    </rPh>
    <rPh sb="14" eb="16">
      <t>ロウジン</t>
    </rPh>
    <rPh sb="16" eb="18">
      <t>ホケン</t>
    </rPh>
    <rPh sb="18" eb="20">
      <t>シセツ</t>
    </rPh>
    <rPh sb="20" eb="21">
      <t>マタ</t>
    </rPh>
    <rPh sb="22" eb="24">
      <t>ロウジン</t>
    </rPh>
    <rPh sb="24" eb="26">
      <t>ホウモン</t>
    </rPh>
    <rPh sb="26" eb="28">
      <t>カンゴ</t>
    </rPh>
    <rPh sb="37" eb="38">
      <t>スデ</t>
    </rPh>
    <rPh sb="39" eb="41">
      <t>イリョウ</t>
    </rPh>
    <rPh sb="41" eb="43">
      <t>キカン</t>
    </rPh>
    <rPh sb="46" eb="47">
      <t>トウ</t>
    </rPh>
    <rPh sb="48" eb="50">
      <t>フバン</t>
    </rPh>
    <phoneticPr fontId="2"/>
  </si>
  <si>
    <t>　ている場合には、そのコードを「医療機関コード等」欄に記載してください。複数のコードを有する場合には、適</t>
    <rPh sb="4" eb="6">
      <t>バアイ</t>
    </rPh>
    <rPh sb="16" eb="18">
      <t>イリョウ</t>
    </rPh>
    <rPh sb="18" eb="20">
      <t>キカン</t>
    </rPh>
    <rPh sb="23" eb="24">
      <t>トウ</t>
    </rPh>
    <rPh sb="25" eb="26">
      <t>ラン</t>
    </rPh>
    <rPh sb="27" eb="29">
      <t>キサイ</t>
    </rPh>
    <rPh sb="36" eb="38">
      <t>フクスウ</t>
    </rPh>
    <rPh sb="43" eb="44">
      <t>ユウ</t>
    </rPh>
    <rPh sb="46" eb="48">
      <t>バアイ</t>
    </rPh>
    <rPh sb="51" eb="52">
      <t>テキ</t>
    </rPh>
    <phoneticPr fontId="2"/>
  </si>
  <si>
    <t>　宜様式を補正して、そのすべてを記載してください。</t>
    <rPh sb="1" eb="2">
      <t>ギ</t>
    </rPh>
    <rPh sb="2" eb="4">
      <t>ヨウシキ</t>
    </rPh>
    <rPh sb="5" eb="7">
      <t>ホセイ</t>
    </rPh>
    <rPh sb="16" eb="18">
      <t>キサイ</t>
    </rPh>
    <phoneticPr fontId="2"/>
  </si>
  <si>
    <t>８　既に地域密着型サービス事業所の指定を受けている事業者が、地域密着型介護予防サービス事業所の指定を受け</t>
    <rPh sb="2" eb="3">
      <t>スデ</t>
    </rPh>
    <rPh sb="4" eb="6">
      <t>チイキ</t>
    </rPh>
    <rPh sb="6" eb="9">
      <t>ミッチャクガタ</t>
    </rPh>
    <rPh sb="13" eb="16">
      <t>ジギョウショ</t>
    </rPh>
    <rPh sb="17" eb="19">
      <t>シテイ</t>
    </rPh>
    <rPh sb="20" eb="21">
      <t>ウ</t>
    </rPh>
    <rPh sb="25" eb="28">
      <t>ジギョウシャ</t>
    </rPh>
    <rPh sb="30" eb="32">
      <t>チイキ</t>
    </rPh>
    <rPh sb="32" eb="35">
      <t>ミッチャクガタ</t>
    </rPh>
    <rPh sb="35" eb="37">
      <t>カイゴ</t>
    </rPh>
    <rPh sb="37" eb="39">
      <t>ヨボウ</t>
    </rPh>
    <rPh sb="43" eb="46">
      <t>ジギョウショ</t>
    </rPh>
    <rPh sb="47" eb="49">
      <t>シテイ</t>
    </rPh>
    <rPh sb="50" eb="51">
      <t>ウ</t>
    </rPh>
    <phoneticPr fontId="2"/>
  </si>
  <si>
    <t>　る場合において、届出事項に変更がないときには、「事業所の名称及び所在地」「申請者の名称及び主たる事業所</t>
    <rPh sb="2" eb="4">
      <t>バアイ</t>
    </rPh>
    <rPh sb="9" eb="11">
      <t>トドケデ</t>
    </rPh>
    <rPh sb="11" eb="13">
      <t>ジコウ</t>
    </rPh>
    <rPh sb="14" eb="16">
      <t>ヘンコウ</t>
    </rPh>
    <rPh sb="25" eb="28">
      <t>ジギョウショ</t>
    </rPh>
    <rPh sb="29" eb="31">
      <t>メイショウ</t>
    </rPh>
    <rPh sb="31" eb="32">
      <t>オヨ</t>
    </rPh>
    <rPh sb="33" eb="36">
      <t>ショザイチ</t>
    </rPh>
    <rPh sb="38" eb="41">
      <t>シンセイシャ</t>
    </rPh>
    <rPh sb="42" eb="44">
      <t>メイショウ</t>
    </rPh>
    <rPh sb="44" eb="45">
      <t>オヨ</t>
    </rPh>
    <rPh sb="46" eb="47">
      <t>シュ</t>
    </rPh>
    <rPh sb="49" eb="52">
      <t>ジギョウショ</t>
    </rPh>
    <phoneticPr fontId="2"/>
  </si>
  <si>
    <t>　の所在地並びにその代表者の氏名、生年月日、住所及び職名」「当該申請に係る事業の開始の予定年月日」「欠格</t>
    <rPh sb="2" eb="5">
      <t>ショザイチ</t>
    </rPh>
    <rPh sb="5" eb="6">
      <t>ナラ</t>
    </rPh>
    <rPh sb="10" eb="13">
      <t>ダイヒョウシャ</t>
    </rPh>
    <rPh sb="14" eb="16">
      <t>シメイ</t>
    </rPh>
    <rPh sb="17" eb="19">
      <t>セイネン</t>
    </rPh>
    <rPh sb="19" eb="21">
      <t>ガッピ</t>
    </rPh>
    <rPh sb="22" eb="24">
      <t>ジュウショ</t>
    </rPh>
    <rPh sb="24" eb="25">
      <t>オヨ</t>
    </rPh>
    <rPh sb="26" eb="28">
      <t>ショクメイ</t>
    </rPh>
    <rPh sb="30" eb="32">
      <t>トウガイ</t>
    </rPh>
    <rPh sb="32" eb="34">
      <t>シンセイ</t>
    </rPh>
    <rPh sb="35" eb="36">
      <t>カカ</t>
    </rPh>
    <rPh sb="37" eb="39">
      <t>ジギョウ</t>
    </rPh>
    <rPh sb="40" eb="42">
      <t>カイシ</t>
    </rPh>
    <rPh sb="43" eb="45">
      <t>ヨテイ</t>
    </rPh>
    <rPh sb="45" eb="48">
      <t>ネンガッピ</t>
    </rPh>
    <rPh sb="50" eb="52">
      <t>ケッカク</t>
    </rPh>
    <phoneticPr fontId="2"/>
  </si>
  <si>
    <t>　事由に該当しないことを誓約する書面」「その他指定に関し必要と認める事項」を除いて、申請書への記載又は書</t>
    <rPh sb="1" eb="3">
      <t>ジユウ</t>
    </rPh>
    <rPh sb="4" eb="6">
      <t>ガイトウ</t>
    </rPh>
    <rPh sb="12" eb="14">
      <t>セイヤク</t>
    </rPh>
    <rPh sb="16" eb="18">
      <t>ショメン</t>
    </rPh>
    <rPh sb="22" eb="23">
      <t>タ</t>
    </rPh>
    <rPh sb="23" eb="25">
      <t>シテイ</t>
    </rPh>
    <rPh sb="26" eb="27">
      <t>カン</t>
    </rPh>
    <rPh sb="28" eb="30">
      <t>ヒツヨウ</t>
    </rPh>
    <rPh sb="31" eb="32">
      <t>ミト</t>
    </rPh>
    <rPh sb="34" eb="36">
      <t>ジコウ</t>
    </rPh>
    <rPh sb="38" eb="39">
      <t>ノゾ</t>
    </rPh>
    <rPh sb="42" eb="45">
      <t>シンセイショ</t>
    </rPh>
    <rPh sb="47" eb="49">
      <t>キサイ</t>
    </rPh>
    <rPh sb="49" eb="50">
      <t>マタ</t>
    </rPh>
    <rPh sb="51" eb="52">
      <t>ショ</t>
    </rPh>
    <phoneticPr fontId="2"/>
  </si>
  <si>
    <t>　類の提出を省略できます。また、既に地域密着型介護予防サービス事業所の指定を受けている事業者が、地域密着</t>
    <rPh sb="1" eb="2">
      <t>ルイ</t>
    </rPh>
    <rPh sb="3" eb="5">
      <t>テイシュツ</t>
    </rPh>
    <rPh sb="6" eb="8">
      <t>ショウリャク</t>
    </rPh>
    <rPh sb="16" eb="17">
      <t>スデ</t>
    </rPh>
    <rPh sb="18" eb="20">
      <t>チイキ</t>
    </rPh>
    <rPh sb="20" eb="23">
      <t>ミッチャクガタ</t>
    </rPh>
    <rPh sb="23" eb="25">
      <t>カイゴ</t>
    </rPh>
    <rPh sb="25" eb="27">
      <t>ヨボウ</t>
    </rPh>
    <rPh sb="31" eb="34">
      <t>ジギョウショ</t>
    </rPh>
    <rPh sb="35" eb="37">
      <t>シテイ</t>
    </rPh>
    <rPh sb="38" eb="39">
      <t>ウ</t>
    </rPh>
    <rPh sb="43" eb="46">
      <t>ジギョウシャ</t>
    </rPh>
    <rPh sb="48" eb="50">
      <t>チイキ</t>
    </rPh>
    <rPh sb="50" eb="52">
      <t>ミッチャク</t>
    </rPh>
    <phoneticPr fontId="2"/>
  </si>
  <si>
    <t>　型サービス事業所の指定を受ける場合においても同様です。</t>
    <rPh sb="1" eb="2">
      <t>ガタ</t>
    </rPh>
    <rPh sb="6" eb="9">
      <t>ジギョウショ</t>
    </rPh>
    <rPh sb="10" eb="12">
      <t>シテイ</t>
    </rPh>
    <rPh sb="13" eb="14">
      <t>ウ</t>
    </rPh>
    <rPh sb="16" eb="18">
      <t>バアイ</t>
    </rPh>
    <rPh sb="23" eb="25">
      <t>ドウヨウ</t>
    </rPh>
    <phoneticPr fontId="2"/>
  </si>
  <si>
    <t>年</t>
    <rPh sb="0" eb="1">
      <t>ネン</t>
    </rPh>
    <phoneticPr fontId="3"/>
  </si>
  <si>
    <t>日</t>
    <rPh sb="0" eb="1">
      <t>ニチ</t>
    </rPh>
    <phoneticPr fontId="3"/>
  </si>
  <si>
    <t>（参考様式３）</t>
    <rPh sb="1" eb="3">
      <t>サンコウ</t>
    </rPh>
    <rPh sb="3" eb="5">
      <t>ヨウシキ</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</si>
  <si>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</si>
  <si>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</si>
  <si>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</si>
  <si>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</si>
  <si>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</si>
  <si>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</si>
  <si>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</si>
  <si>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</si>
  <si>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</si>
  <si>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</si>
  <si>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</si>
  <si>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</si>
  <si>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</si>
  <si>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</si>
  <si>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</si>
  <si>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</si>
  <si>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</si>
  <si>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</si>
  <si>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</si>
  <si>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（参考様式４）</t>
    <phoneticPr fontId="3"/>
  </si>
  <si>
    <t>設備等一覧表</t>
    <phoneticPr fontId="3"/>
  </si>
  <si>
    <t>サービス種類　（</t>
    <rPh sb="4" eb="6">
      <t>シュルイ</t>
    </rPh>
    <phoneticPr fontId="3"/>
  </si>
  <si>
    <t>）</t>
    <phoneticPr fontId="3"/>
  </si>
  <si>
    <t>事業所名・施設名　（</t>
    <rPh sb="0" eb="3">
      <t>ジギョウショ</t>
    </rPh>
    <rPh sb="3" eb="4">
      <t>メイ</t>
    </rPh>
    <rPh sb="5" eb="7">
      <t>シセツ</t>
    </rPh>
    <rPh sb="7" eb="8">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</si>
  <si>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</si>
  <si>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</si>
  <si>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</si>
  <si>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</si>
  <si>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</si>
  <si>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（参考様式５）</t>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</si>
  <si>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</si>
  <si>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</si>
  <si>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</si>
  <si>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</si>
  <si>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</si>
  <si>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</si>
  <si>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</si>
  <si>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</si>
  <si>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t>備考  上の事項は例示であり、これにかかわらず苦情処理に係る対応方針を具体的に記してください。</t>
  </si>
  <si>
    <t>（参考様式６）</t>
    <rPh sb="1" eb="3">
      <t>サンコウ</t>
    </rPh>
    <rPh sb="3" eb="5">
      <t>ヨウシキ</t>
    </rPh>
    <phoneticPr fontId="3"/>
  </si>
  <si>
    <t>誓　約　書</t>
    <phoneticPr fontId="3"/>
  </si>
  <si>
    <t>令和</t>
    <rPh sb="0" eb="2">
      <t>レイワ</t>
    </rPh>
    <phoneticPr fontId="3"/>
  </si>
  <si>
    <t>月</t>
    <rPh sb="0" eb="1">
      <t>ゲツ</t>
    </rPh>
    <phoneticPr fontId="3"/>
  </si>
  <si>
    <t>　大鰐町長　　殿</t>
    <rPh sb="1" eb="3">
      <t>オオワニ</t>
    </rPh>
    <rPh sb="3" eb="5">
      <t>チョウチョウ</t>
    </rPh>
    <rPh sb="7" eb="8">
      <t>ドノ</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</si>
  <si>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</si>
  <si>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</si>
  <si>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</si>
  <si>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3"/>
  </si>
  <si>
    <t>別紙①：　地域密着型サービス事業所向け</t>
    <rPh sb="0" eb="2">
      <t>ベッシ</t>
    </rPh>
    <rPh sb="17" eb="18">
      <t>ム</t>
    </rPh>
    <phoneticPr fontId="3"/>
  </si>
  <si>
    <t>別紙②：　居宅介護支援事業所向け</t>
    <rPh sb="0" eb="2">
      <t>ベッシ</t>
    </rPh>
    <rPh sb="14" eb="15">
      <t>ム</t>
    </rPh>
    <phoneticPr fontId="3"/>
  </si>
  <si>
    <t>別紙③：　地域密着型介護予防サービス事業所向け</t>
    <rPh sb="0" eb="2">
      <t>ベッシ</t>
    </rPh>
    <rPh sb="21" eb="22">
      <t>ム</t>
    </rPh>
    <phoneticPr fontId="3"/>
  </si>
  <si>
    <t>（該当に○）</t>
    <rPh sb="1" eb="3">
      <t>ガイトウ</t>
    </rPh>
    <phoneticPr fontId="3"/>
  </si>
  <si>
    <t>（別紙①：地域密着型サービス事業所向け）</t>
    <rPh sb="1" eb="3">
      <t>ベッシ</t>
    </rPh>
    <rPh sb="17" eb="18">
      <t>ム</t>
    </rPh>
    <phoneticPr fontId="32"/>
  </si>
  <si>
    <t>介護保険法第７８条の２第４項</t>
    <phoneticPr fontId="32"/>
  </si>
  <si>
    <t>一</t>
    <rPh sb="0" eb="1">
      <t>イチ</t>
    </rPh>
    <phoneticPr fontId="3"/>
  </si>
  <si>
    <t>申請者が市町村の条例で定める者でないとき。</t>
    <phoneticPr fontId="3"/>
  </si>
  <si>
    <t>二</t>
    <rPh sb="0" eb="1">
      <t>ニ</t>
    </rPh>
    <phoneticPr fontId="3"/>
  </si>
  <si>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
  </si>
  <si>
    <t>三</t>
    <rPh sb="0" eb="1">
      <t>サン</t>
    </rPh>
    <phoneticPr fontId="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</si>
  <si>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3"/>
  </si>
  <si>
    <t>四</t>
    <rPh sb="0" eb="1">
      <t>ヨン</t>
    </rPh>
    <phoneticPr fontId="3"/>
  </si>
  <si>
    <t>当該申請に係る事業所が当該市町村の区域の外にある場合であって、その所在地の市町村長（以下この条において「所在地市町村長」という。）の同意を得ていないとき。</t>
    <phoneticPr fontId="3"/>
  </si>
  <si>
    <t>四の二</t>
    <rPh sb="0" eb="1">
      <t>ヨン</t>
    </rPh>
    <rPh sb="2" eb="3">
      <t>ニ</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</si>
  <si>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</si>
  <si>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</si>
  <si>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</si>
  <si>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</si>
  <si>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</si>
  <si>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五の三</t>
    <rPh sb="0" eb="1">
      <t>ゴ</t>
    </rPh>
    <rPh sb="2" eb="3">
      <t>サン</t>
    </rPh>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</si>
  <si>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</si>
  <si>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六</t>
    <rPh sb="0" eb="1">
      <t>ロク</t>
    </rPh>
    <phoneticPr fontId="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</si>
  <si>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</si>
  <si>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</si>
  <si>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</si>
  <si>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</si>
  <si>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</si>
  <si>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七</t>
    <rPh sb="0" eb="1">
      <t>ナナ</t>
    </rPh>
    <phoneticPr fontId="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</si>
  <si>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
  </si>
  <si>
    <t>七の二</t>
    <rPh sb="0" eb="1">
      <t>ナナ</t>
    </rPh>
    <rPh sb="2" eb="3">
      <t>ニ</t>
    </rPh>
    <phoneticPr fontId="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</si>
  <si>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
  </si>
  <si>
    <t>八</t>
    <rPh sb="0" eb="1">
      <t>ハチ</t>
    </rPh>
    <phoneticPr fontId="3"/>
  </si>
  <si>
    <t>申請者が、指定の申請前五年以内に居宅サービス等に関し不正又は著しく不当な行為をした者であるとき。</t>
    <phoneticPr fontId="3"/>
  </si>
  <si>
    <t>九</t>
    <rPh sb="0" eb="1">
      <t>キュウ</t>
    </rPh>
    <phoneticPr fontId="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</si>
  <si>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
  </si>
  <si>
    <t>十</t>
    <rPh sb="0" eb="1">
      <t>ジュウ</t>
    </rPh>
    <phoneticPr fontId="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</si>
  <si>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
  </si>
  <si>
    <t>十一</t>
    <rPh sb="0" eb="2">
      <t>ジュウイチ</t>
    </rPh>
    <phoneticPr fontId="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</si>
  <si>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
  </si>
  <si>
    <t>十二</t>
    <rPh sb="0" eb="2">
      <t>ジュウニ</t>
    </rPh>
    <phoneticPr fontId="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</si>
  <si>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
  </si>
  <si>
    <t>（別紙②：居宅介護支援事業所向け）</t>
    <rPh sb="1" eb="3">
      <t>ベッシ</t>
    </rPh>
    <rPh sb="14" eb="15">
      <t>ム</t>
    </rPh>
    <phoneticPr fontId="32"/>
  </si>
  <si>
    <t>介護保険法第７９条第２項</t>
    <phoneticPr fontId="32"/>
  </si>
  <si>
    <t>当該申請に係る事業所の介護支援専門員の人員が、第八十一条第一項の市町村の条例で定める員数を満たしていないとき。</t>
    <phoneticPr fontId="3"/>
  </si>
  <si>
    <t>申請者が、第八十一条第二項に規定する指定居宅介護支援の事業の運営に関する基準に従って適正な居宅介護支援事業の運営をすることができないと認められるとき。</t>
    <phoneticPr fontId="3"/>
  </si>
  <si>
    <t>三の二</t>
    <rPh sb="0" eb="1">
      <t>サン</t>
    </rPh>
    <rPh sb="2" eb="3">
      <t>ニ</t>
    </rPh>
    <phoneticPr fontId="3"/>
  </si>
  <si>
    <t>四の三</t>
    <rPh sb="0" eb="1">
      <t>ヨン</t>
    </rPh>
    <rPh sb="2" eb="3">
      <t>サン</t>
    </rPh>
    <phoneticPr fontId="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</si>
  <si>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</si>
  <si>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</si>
  <si>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</si>
  <si>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</si>
  <si>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</si>
  <si>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申請者が、法人で、その役員等のうちに第三号の二から第五号まで又は第六号から前号までのいずれかに該当する者のあるものであるとき。</t>
    <phoneticPr fontId="3"/>
  </si>
  <si>
    <t>申請者が、法人でない事業所で、その管理者が第三号の二から第五号まで又は第六号から第七号までのいずれかに該当する者であるとき。</t>
    <phoneticPr fontId="3"/>
  </si>
  <si>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2"/>
  </si>
  <si>
    <t>介護保険法第１１５条の１２第２項</t>
    <phoneticPr fontId="3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</si>
  <si>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</si>
  <si>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
  </si>
  <si>
    <t>当該申請に係る事業所が当該市町村の区域の外にある場合であって、その所在地の市町村長の同意を得ていないとき。</t>
    <phoneticPr fontId="3"/>
  </si>
  <si>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</si>
  <si>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</si>
  <si>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</si>
  <si>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
  </si>
  <si>
    <t>七の二</t>
    <rPh sb="0" eb="1">
      <t>シチ</t>
    </rPh>
    <rPh sb="2" eb="3">
      <t>フタ</t>
    </rPh>
    <phoneticPr fontId="3"/>
  </si>
  <si>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</si>
  <si>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申請者（介護予防認知症対応型共同生活介護に係る指定の申請者を除く。）が、法人で、その役員等のうちに第四号の二から第六号まで又は前三号のいずれかに該当する者のあるものであるとき。</t>
    <phoneticPr fontId="3"/>
  </si>
  <si>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</si>
  <si>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</si>
  <si>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
  </si>
  <si>
    <t>（参考様式７）</t>
    <rPh sb="1" eb="3">
      <t>サンコウ</t>
    </rPh>
    <rPh sb="3" eb="5">
      <t>ヨウシキ</t>
    </rPh>
    <phoneticPr fontId="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</si>
  <si>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3"/>
  </si>
  <si>
    <t>フリガナ</t>
    <phoneticPr fontId="3"/>
  </si>
  <si>
    <t>介護支援専門員番号</t>
    <rPh sb="0" eb="2">
      <t>カイゴ</t>
    </rPh>
    <rPh sb="2" eb="4">
      <t>シエン</t>
    </rPh>
    <rPh sb="4" eb="7">
      <t>センモンイン</t>
    </rPh>
    <rPh sb="7" eb="9">
      <t>バンゴウ</t>
    </rPh>
    <phoneticPr fontId="3"/>
  </si>
  <si>
    <t>氏　名</t>
    <rPh sb="0" eb="1">
      <t>シ</t>
    </rPh>
    <rPh sb="2" eb="3">
      <t>メイ</t>
    </rPh>
    <phoneticPr fontId="3"/>
  </si>
  <si>
    <t>別紙２</t>
    <rPh sb="0" eb="2">
      <t>ベッシ</t>
    </rPh>
    <phoneticPr fontId="3"/>
  </si>
  <si>
    <t>別紙３</t>
    <rPh sb="0" eb="2">
      <t>ベッシ</t>
    </rPh>
    <phoneticPr fontId="3"/>
  </si>
  <si>
    <t>介護給付費算定に係る体制等状況一覧表</t>
    <phoneticPr fontId="3"/>
  </si>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</sst>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5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9"/>
      <color rgb="FF000000"/>
      <name val="Meiryo UI"/>
      <family val="3"/>
      <charset val="128"/>
    </font>
    <font>
      <sz val="10"/>
      <color rgb="FF000000"/>
      <name val="Times New Roman"/>
      <family val="1"/>
    </font>
    <font>
      <b/>
      <sz val="12"/>
      <name val="ＭＳ ゴシック"/>
      <family val="3"/>
      <charset val="128"/>
    </font>
    <font>
      <sz val="10"/>
      <color rgb="FF000000"/>
      <name val="ＭＳ ゴシック"/>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sz val="6"/>
      <name val="游ゴシック"/>
      <family val="3"/>
      <charset val="128"/>
      <scheme val="minor"/>
    </font>
    <font>
      <b/>
      <sz val="10.5"/>
      <name val="ＭＳ ゴシック"/>
      <family val="3"/>
      <charset val="128"/>
    </font>
    <font>
      <sz val="10"/>
      <name val="ＭＳ ゴシック"/>
      <family val="3"/>
      <charset val="128"/>
    </font>
    <font>
      <b/>
      <sz val="12"/>
      <color rgb="FF000000"/>
      <name val="ＭＳ ゴシック"/>
      <family val="3"/>
      <charset val="128"/>
    </font>
    <font>
      <sz val="12"/>
      <color theme="1"/>
      <name val="ＭＳ 明朝"/>
      <family val="1"/>
      <charset val="128"/>
    </font>
    <font>
      <sz val="10"/>
      <color theme="1"/>
      <name val="ＭＳ 明朝"/>
      <family val="1"/>
      <charset val="128"/>
    </font>
    <font>
      <sz val="11"/>
      <color theme="1"/>
      <name val="ＭＳ Ｐゴシック"/>
      <family val="3"/>
      <charset val="128"/>
    </font>
    <font>
      <sz val="11"/>
      <name val="ＭＳ Ｐゴシック"/>
      <family val="3"/>
      <charset val="128"/>
    </font>
    <font>
      <sz val="10"/>
      <color rgb="FF000000"/>
      <name val="ＭＳ Ｐゴシック"/>
      <family val="3"/>
      <charset val="128"/>
    </font>
    <font>
      <b/>
      <sz val="12"/>
      <name val="ＭＳ Ｐゴシック"/>
      <family val="3"/>
      <charset val="128"/>
    </font>
    <font>
      <sz val="11"/>
      <color rgb="FF000000"/>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0"/>
      <name val="ＭＳ Ｐゴシック"/>
      <family val="3"/>
      <charset val="128"/>
    </font>
    <font>
      <sz val="11"/>
      <color theme="1"/>
      <name val="游ゴシック"/>
      <family val="2"/>
      <scheme val="minor"/>
    </font>
    <font>
      <sz val="8"/>
      <color theme="1"/>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4.9989318521683403E-2"/>
        <bgColor indexed="64"/>
      </patternFill>
    </fill>
  </fills>
  <borders count="16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style="medium">
        <color indexed="64"/>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indexed="64"/>
      </top>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dashed">
        <color rgb="FF000000"/>
      </bottom>
      <diagonal/>
    </border>
    <border>
      <left/>
      <right style="medium">
        <color indexed="64"/>
      </right>
      <top style="thin">
        <color rgb="FF000000"/>
      </top>
      <bottom style="dashed">
        <color rgb="FF000000"/>
      </bottom>
      <diagonal/>
    </border>
    <border>
      <left style="medium">
        <color indexed="64"/>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style="thin">
        <color rgb="FF000000"/>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thin">
        <color rgb="FF000000"/>
      </right>
      <top style="medium">
        <color rgb="FF000000"/>
      </top>
      <bottom style="thin">
        <color indexed="64"/>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7" fillId="0" borderId="0" applyFont="0" applyFill="0" applyBorder="0" applyAlignment="0" applyProtection="0">
      <alignment vertical="center"/>
    </xf>
    <xf numFmtId="0" fontId="26" fillId="0" borderId="0"/>
    <xf numFmtId="0" fontId="47" fillId="0" borderId="0"/>
    <xf numFmtId="0" fontId="39" fillId="0" borderId="0">
      <alignment vertical="center"/>
    </xf>
  </cellStyleXfs>
  <cellXfs count="74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28" fillId="0" borderId="0" xfId="2" applyFont="1" applyFill="1" applyBorder="1" applyAlignment="1">
      <alignment horizontal="left" vertical="top"/>
    </xf>
    <xf numFmtId="0" fontId="30" fillId="0" borderId="116" xfId="2" applyFont="1" applyFill="1" applyBorder="1" applyAlignment="1">
      <alignment vertical="center" wrapText="1"/>
    </xf>
    <xf numFmtId="0" fontId="29" fillId="0" borderId="2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9" xfId="2" applyFont="1" applyFill="1" applyBorder="1" applyAlignment="1">
      <alignment horizontal="center" vertical="center" wrapText="1"/>
    </xf>
    <xf numFmtId="0" fontId="30" fillId="0" borderId="8" xfId="2" applyFont="1" applyFill="1" applyBorder="1" applyAlignment="1">
      <alignment horizontal="center" vertical="center" wrapText="1"/>
    </xf>
    <xf numFmtId="0" fontId="30" fillId="0" borderId="10" xfId="2" applyFont="1" applyFill="1" applyBorder="1" applyAlignment="1">
      <alignment horizontal="center" vertical="center" wrapText="1"/>
    </xf>
    <xf numFmtId="0" fontId="30" fillId="0" borderId="9" xfId="2" applyFont="1" applyFill="1" applyBorder="1" applyAlignment="1">
      <alignment horizontal="center" vertical="center" wrapText="1"/>
    </xf>
    <xf numFmtId="0" fontId="30" fillId="0" borderId="45" xfId="2" applyFont="1" applyFill="1" applyBorder="1" applyAlignment="1">
      <alignment horizontal="center" vertical="center" wrapText="1"/>
    </xf>
    <xf numFmtId="0" fontId="29" fillId="0" borderId="0" xfId="2" applyFont="1" applyFill="1" applyBorder="1" applyAlignment="1">
      <alignment vertical="center" wrapText="1"/>
    </xf>
    <xf numFmtId="0" fontId="34" fillId="0" borderId="0" xfId="2" applyFont="1" applyFill="1" applyBorder="1" applyAlignment="1">
      <alignment horizontal="left" vertical="top"/>
    </xf>
    <xf numFmtId="0" fontId="29" fillId="0" borderId="0" xfId="2" applyFont="1" applyFill="1" applyBorder="1" applyAlignment="1">
      <alignment horizontal="left" vertical="top"/>
    </xf>
    <xf numFmtId="0" fontId="30" fillId="0" borderId="0" xfId="2" applyFont="1" applyFill="1" applyBorder="1" applyAlignment="1">
      <alignment horizontal="left" vertical="top"/>
    </xf>
    <xf numFmtId="0" fontId="30" fillId="0" borderId="0" xfId="2" applyFont="1" applyFill="1" applyBorder="1" applyAlignment="1">
      <alignment vertical="top" wrapText="1"/>
    </xf>
    <xf numFmtId="0" fontId="30" fillId="0" borderId="0" xfId="2" applyFont="1" applyFill="1" applyBorder="1" applyAlignment="1">
      <alignment horizontal="center" vertical="center"/>
    </xf>
    <xf numFmtId="0" fontId="30" fillId="0" borderId="0" xfId="2" applyFont="1" applyFill="1" applyBorder="1" applyAlignment="1">
      <alignment horizontal="left" vertical="center"/>
    </xf>
    <xf numFmtId="0" fontId="35" fillId="0" borderId="0" xfId="2" applyFont="1" applyFill="1" applyBorder="1" applyAlignment="1">
      <alignment horizontal="left" vertical="center"/>
    </xf>
    <xf numFmtId="0" fontId="28" fillId="0" borderId="0" xfId="2" applyFont="1" applyFill="1" applyBorder="1" applyAlignment="1">
      <alignment horizontal="left" vertical="center"/>
    </xf>
    <xf numFmtId="0" fontId="30" fillId="0" borderId="8" xfId="2" applyFont="1" applyFill="1" applyBorder="1" applyAlignment="1">
      <alignment horizontal="left" vertical="center"/>
    </xf>
    <xf numFmtId="0" fontId="30" fillId="0" borderId="8" xfId="2" applyFont="1" applyFill="1" applyBorder="1" applyAlignment="1">
      <alignment horizontal="center" vertical="center"/>
    </xf>
    <xf numFmtId="0" fontId="36" fillId="0" borderId="0" xfId="0" applyFont="1">
      <alignment vertical="center"/>
    </xf>
    <xf numFmtId="0" fontId="36" fillId="0" borderId="8" xfId="0" applyFont="1" applyBorder="1" applyAlignment="1">
      <alignment horizontal="center" vertical="center"/>
    </xf>
    <xf numFmtId="0" fontId="36" fillId="0" borderId="0" xfId="0" applyFont="1" applyAlignment="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36" fillId="0" borderId="33" xfId="0" applyFont="1" applyBorder="1">
      <alignment vertical="center"/>
    </xf>
    <xf numFmtId="0" fontId="36" fillId="0" borderId="44" xfId="0" applyFont="1" applyBorder="1">
      <alignment vertical="center"/>
    </xf>
    <xf numFmtId="0" fontId="36" fillId="0" borderId="32" xfId="0" applyFont="1" applyBorder="1">
      <alignment vertical="center"/>
    </xf>
    <xf numFmtId="0" fontId="36" fillId="0" borderId="8" xfId="0" applyFont="1" applyBorder="1">
      <alignment vertical="center"/>
    </xf>
    <xf numFmtId="0" fontId="38" fillId="0" borderId="0" xfId="0" applyFont="1" applyAlignment="1">
      <alignment vertical="center"/>
    </xf>
    <xf numFmtId="0" fontId="38" fillId="0" borderId="4" xfId="0" applyFont="1" applyBorder="1" applyAlignment="1">
      <alignment vertical="center"/>
    </xf>
    <xf numFmtId="0" fontId="38" fillId="0" borderId="2" xfId="0" applyFont="1" applyBorder="1" applyAlignment="1">
      <alignment vertical="center"/>
    </xf>
    <xf numFmtId="0" fontId="38" fillId="0" borderId="3" xfId="0" applyFont="1" applyBorder="1" applyAlignment="1">
      <alignment vertical="center"/>
    </xf>
    <xf numFmtId="0" fontId="38" fillId="0" borderId="12" xfId="0" applyFont="1" applyBorder="1" applyAlignment="1">
      <alignment vertical="center"/>
    </xf>
    <xf numFmtId="0" fontId="38" fillId="0" borderId="45" xfId="0" applyFont="1" applyBorder="1" applyAlignment="1">
      <alignment vertical="center"/>
    </xf>
    <xf numFmtId="0" fontId="38" fillId="0" borderId="32" xfId="0" applyFont="1" applyBorder="1" applyAlignment="1">
      <alignment vertical="center"/>
    </xf>
    <xf numFmtId="0" fontId="38" fillId="0" borderId="33" xfId="0" applyFont="1" applyBorder="1" applyAlignment="1">
      <alignment vertical="center"/>
    </xf>
    <xf numFmtId="0" fontId="38" fillId="0" borderId="6" xfId="0" applyFont="1" applyBorder="1" applyAlignment="1">
      <alignment vertical="center"/>
    </xf>
    <xf numFmtId="0" fontId="38" fillId="0" borderId="42" xfId="0" applyFont="1" applyBorder="1" applyAlignment="1">
      <alignment vertical="center"/>
    </xf>
    <xf numFmtId="0" fontId="38" fillId="0" borderId="5" xfId="0" applyFont="1" applyBorder="1" applyAlignment="1">
      <alignment vertical="center"/>
    </xf>
    <xf numFmtId="0" fontId="38" fillId="0" borderId="0" xfId="0" applyFont="1" applyBorder="1" applyAlignment="1">
      <alignment vertical="center"/>
    </xf>
    <xf numFmtId="0" fontId="38" fillId="0" borderId="44" xfId="0" applyFont="1" applyBorder="1" applyAlignment="1">
      <alignment vertical="center"/>
    </xf>
    <xf numFmtId="0" fontId="38" fillId="0" borderId="30" xfId="0" applyFont="1" applyBorder="1" applyAlignment="1">
      <alignment vertical="center"/>
    </xf>
    <xf numFmtId="0" fontId="38" fillId="0" borderId="23" xfId="0" applyFont="1" applyBorder="1" applyAlignment="1">
      <alignment vertical="center"/>
    </xf>
    <xf numFmtId="0" fontId="38" fillId="0" borderId="21" xfId="0" applyFont="1" applyBorder="1" applyAlignment="1">
      <alignment vertical="center"/>
    </xf>
    <xf numFmtId="0" fontId="38" fillId="0" borderId="27" xfId="0" applyFont="1" applyBorder="1" applyAlignment="1">
      <alignment vertical="center"/>
    </xf>
    <xf numFmtId="0" fontId="38" fillId="0" borderId="22" xfId="0" applyFont="1" applyBorder="1" applyAlignment="1">
      <alignment vertical="center"/>
    </xf>
    <xf numFmtId="0" fontId="38" fillId="0" borderId="20" xfId="0" applyFont="1" applyBorder="1" applyAlignment="1">
      <alignment vertical="center"/>
    </xf>
    <xf numFmtId="0" fontId="38" fillId="0" borderId="14" xfId="0" applyFont="1" applyBorder="1" applyAlignment="1">
      <alignment vertical="center"/>
    </xf>
    <xf numFmtId="0" fontId="38" fillId="0" borderId="15" xfId="0" applyFont="1" applyBorder="1" applyAlignment="1">
      <alignment vertical="center"/>
    </xf>
    <xf numFmtId="0" fontId="38" fillId="0" borderId="0" xfId="0" applyFont="1" applyAlignment="1">
      <alignment horizontal="right" vertical="center"/>
    </xf>
    <xf numFmtId="0" fontId="40" fillId="3" borderId="0" xfId="0" applyFont="1" applyFill="1" applyBorder="1" applyAlignment="1">
      <alignment horizontal="left" vertical="top"/>
    </xf>
    <xf numFmtId="0" fontId="40" fillId="3" borderId="0" xfId="0" applyFont="1" applyFill="1" applyBorder="1" applyAlignment="1">
      <alignment horizontal="left" vertical="center"/>
    </xf>
    <xf numFmtId="0" fontId="40" fillId="3" borderId="0" xfId="0" applyFont="1" applyFill="1" applyBorder="1" applyAlignment="1">
      <alignment horizontal="right" vertical="center"/>
    </xf>
    <xf numFmtId="0" fontId="39" fillId="3" borderId="0" xfId="0" applyFont="1" applyFill="1" applyBorder="1" applyAlignment="1">
      <alignment horizontal="left" vertical="top"/>
    </xf>
    <xf numFmtId="0" fontId="39" fillId="3" borderId="158" xfId="0" applyFont="1" applyFill="1" applyBorder="1" applyAlignment="1">
      <alignment horizontal="left" vertical="center" wrapText="1"/>
    </xf>
    <xf numFmtId="0" fontId="42" fillId="3" borderId="159" xfId="0" applyFont="1" applyFill="1" applyBorder="1" applyAlignment="1">
      <alignment horizontal="left" vertical="center" wrapText="1"/>
    </xf>
    <xf numFmtId="0" fontId="42" fillId="3" borderId="0" xfId="0" applyFont="1" applyFill="1" applyBorder="1" applyAlignment="1">
      <alignment horizontal="left" vertical="top"/>
    </xf>
    <xf numFmtId="0" fontId="39" fillId="3" borderId="160" xfId="0" applyFont="1" applyFill="1" applyBorder="1" applyAlignment="1">
      <alignment horizontal="left" vertical="center" wrapText="1"/>
    </xf>
    <xf numFmtId="0" fontId="42" fillId="3" borderId="161" xfId="0" applyFont="1" applyFill="1" applyBorder="1" applyAlignment="1">
      <alignment horizontal="left" vertical="center" wrapText="1"/>
    </xf>
    <xf numFmtId="0" fontId="39" fillId="3" borderId="0" xfId="0" applyFont="1" applyFill="1" applyBorder="1" applyAlignment="1">
      <alignment horizontal="left" vertical="center" wrapText="1"/>
    </xf>
    <xf numFmtId="0" fontId="42" fillId="3" borderId="0" xfId="0" applyFont="1" applyFill="1" applyBorder="1" applyAlignment="1">
      <alignment horizontal="left" vertical="center" wrapText="1"/>
    </xf>
    <xf numFmtId="0" fontId="39" fillId="3" borderId="0" xfId="0" applyFont="1" applyFill="1" applyBorder="1" applyAlignment="1">
      <alignment horizontal="left" vertical="top" wrapText="1"/>
    </xf>
    <xf numFmtId="0" fontId="43" fillId="3" borderId="0" xfId="0" applyFont="1" applyFill="1" applyBorder="1" applyAlignment="1">
      <alignment horizontal="left" vertical="top"/>
    </xf>
    <xf numFmtId="0" fontId="44" fillId="3" borderId="0" xfId="0" applyFont="1" applyFill="1" applyBorder="1" applyAlignment="1">
      <alignment horizontal="left" vertical="top"/>
    </xf>
    <xf numFmtId="0" fontId="45" fillId="3" borderId="0" xfId="0" applyFont="1" applyFill="1" applyBorder="1" applyAlignment="1">
      <alignment horizontal="center" vertical="center"/>
    </xf>
    <xf numFmtId="0" fontId="43" fillId="3" borderId="0" xfId="0" applyFont="1" applyFill="1" applyBorder="1" applyAlignment="1">
      <alignment vertical="center"/>
    </xf>
    <xf numFmtId="0" fontId="43" fillId="3" borderId="0" xfId="0" applyFont="1" applyFill="1" applyBorder="1" applyAlignment="1">
      <alignment horizontal="right" vertical="center"/>
    </xf>
    <xf numFmtId="0" fontId="43" fillId="3" borderId="0" xfId="0" applyFont="1" applyFill="1" applyBorder="1" applyAlignment="1">
      <alignment horizontal="center" vertical="center"/>
    </xf>
    <xf numFmtId="0" fontId="43" fillId="3" borderId="0" xfId="0" applyFont="1" applyFill="1" applyBorder="1" applyAlignment="1">
      <alignment horizontal="left" vertical="center"/>
    </xf>
    <xf numFmtId="0" fontId="40" fillId="3" borderId="0" xfId="0" applyFont="1" applyFill="1" applyBorder="1" applyAlignment="1"/>
    <xf numFmtId="0" fontId="44" fillId="3" borderId="0" xfId="0" applyFont="1" applyFill="1" applyBorder="1" applyAlignment="1">
      <alignment horizontal="left"/>
    </xf>
    <xf numFmtId="0" fontId="41" fillId="3" borderId="0" xfId="0" applyFont="1" applyFill="1" applyBorder="1" applyAlignment="1">
      <alignment horizontal="right" vertical="top"/>
    </xf>
    <xf numFmtId="0" fontId="44" fillId="3" borderId="27" xfId="0" applyFont="1" applyFill="1" applyBorder="1" applyAlignment="1"/>
    <xf numFmtId="0" fontId="43" fillId="3" borderId="0" xfId="0" applyFont="1" applyFill="1" applyBorder="1" applyAlignment="1">
      <alignment horizontal="center" vertical="top"/>
    </xf>
    <xf numFmtId="0" fontId="46" fillId="3" borderId="0" xfId="0" applyFont="1" applyFill="1" applyBorder="1" applyAlignment="1">
      <alignment vertical="top"/>
    </xf>
    <xf numFmtId="0" fontId="46" fillId="3" borderId="0" xfId="0" applyFont="1" applyFill="1" applyBorder="1" applyAlignment="1">
      <alignment vertical="top" wrapText="1"/>
    </xf>
    <xf numFmtId="0" fontId="44" fillId="3" borderId="8" xfId="0" applyFont="1" applyFill="1" applyBorder="1" applyAlignment="1">
      <alignment horizontal="center" vertical="center"/>
    </xf>
    <xf numFmtId="0" fontId="38" fillId="0" borderId="0" xfId="3" applyFont="1"/>
    <xf numFmtId="0" fontId="48" fillId="0" borderId="32" xfId="3" applyFont="1" applyBorder="1" applyAlignment="1">
      <alignment vertical="top"/>
    </xf>
    <xf numFmtId="0" fontId="48" fillId="0" borderId="44" xfId="3" applyFont="1" applyBorder="1" applyAlignment="1">
      <alignment vertical="top" wrapText="1"/>
    </xf>
    <xf numFmtId="0" fontId="48" fillId="0" borderId="5" xfId="3" applyFont="1" applyBorder="1" applyAlignment="1">
      <alignment vertical="top"/>
    </xf>
    <xf numFmtId="0" fontId="48" fillId="0" borderId="30" xfId="3" applyFont="1" applyBorder="1" applyAlignment="1">
      <alignment vertical="top" wrapText="1"/>
    </xf>
    <xf numFmtId="0" fontId="48" fillId="0" borderId="23" xfId="3" applyFont="1" applyBorder="1" applyAlignment="1">
      <alignment vertical="top"/>
    </xf>
    <xf numFmtId="0" fontId="48" fillId="0" borderId="22" xfId="3" applyFont="1" applyBorder="1" applyAlignment="1">
      <alignment vertical="top" wrapText="1"/>
    </xf>
    <xf numFmtId="0" fontId="48" fillId="0" borderId="0" xfId="3" applyFont="1"/>
    <xf numFmtId="0" fontId="48" fillId="0" borderId="0" xfId="3" applyFont="1" applyAlignment="1">
      <alignment wrapText="1"/>
    </xf>
    <xf numFmtId="0" fontId="49" fillId="3" borderId="0" xfId="4" applyFont="1" applyFill="1">
      <alignment vertical="center"/>
    </xf>
    <xf numFmtId="0" fontId="49" fillId="3" borderId="0" xfId="4" applyFont="1" applyFill="1" applyAlignment="1">
      <alignment vertical="center"/>
    </xf>
    <xf numFmtId="0" fontId="49" fillId="3" borderId="152" xfId="4" applyFont="1" applyFill="1" applyBorder="1" applyAlignment="1">
      <alignment horizontal="center" vertical="center"/>
    </xf>
    <xf numFmtId="0" fontId="49" fillId="3" borderId="149" xfId="4" applyFont="1" applyFill="1" applyBorder="1" applyAlignment="1">
      <alignment horizontal="center" vertical="center"/>
    </xf>
    <xf numFmtId="0" fontId="34" fillId="3" borderId="162" xfId="4" applyFont="1" applyFill="1" applyBorder="1" applyAlignment="1">
      <alignment horizontal="left" vertical="center"/>
    </xf>
    <xf numFmtId="0" fontId="51" fillId="3" borderId="163" xfId="4" applyFont="1" applyFill="1" applyBorder="1" applyAlignment="1">
      <alignment horizontal="left" vertical="center"/>
    </xf>
    <xf numFmtId="0" fontId="49" fillId="3" borderId="0" xfId="4" applyFont="1" applyFill="1" applyBorder="1">
      <alignment vertical="center"/>
    </xf>
    <xf numFmtId="0" fontId="36" fillId="0" borderId="8" xfId="0" applyFont="1" applyBorder="1" applyAlignment="1">
      <alignment vertical="center"/>
    </xf>
    <xf numFmtId="0" fontId="36" fillId="0" borderId="8" xfId="0" applyFont="1" applyBorder="1" applyAlignment="1">
      <alignment horizontal="center" vertical="center"/>
    </xf>
    <xf numFmtId="0" fontId="37" fillId="0" borderId="8" xfId="0" applyFont="1" applyBorder="1" applyAlignment="1">
      <alignment horizontal="center" vertical="distributed" textRotation="255" wrapText="1"/>
    </xf>
    <xf numFmtId="0" fontId="37" fillId="0" borderId="8" xfId="0" applyFont="1" applyBorder="1" applyAlignment="1">
      <alignment horizontal="center" vertical="distributed" textRotation="255"/>
    </xf>
    <xf numFmtId="0" fontId="36" fillId="0" borderId="8" xfId="0" applyFont="1" applyBorder="1" applyAlignment="1">
      <alignment horizontal="center" vertical="center" textRotation="255"/>
    </xf>
    <xf numFmtId="0" fontId="36" fillId="0" borderId="8" xfId="0" applyFont="1" applyBorder="1" applyAlignment="1">
      <alignment horizontal="center" vertical="center" wrapText="1"/>
    </xf>
    <xf numFmtId="0" fontId="36" fillId="0" borderId="8" xfId="0" applyFont="1" applyBorder="1" applyAlignment="1">
      <alignment horizontal="distributed" vertical="center" wrapText="1"/>
    </xf>
    <xf numFmtId="0" fontId="36" fillId="0" borderId="8" xfId="0" applyFont="1" applyBorder="1" applyAlignment="1">
      <alignment horizontal="distributed" vertical="center"/>
    </xf>
    <xf numFmtId="0" fontId="36" fillId="0" borderId="8" xfId="0" applyFont="1" applyBorder="1" applyAlignment="1">
      <alignment vertical="center" wrapText="1"/>
    </xf>
    <xf numFmtId="0" fontId="36" fillId="0" borderId="33" xfId="0" applyFont="1" applyBorder="1" applyAlignment="1">
      <alignment horizontal="distributed" vertical="center" wrapText="1"/>
    </xf>
    <xf numFmtId="0" fontId="36" fillId="0" borderId="44" xfId="0" applyFont="1" applyBorder="1" applyAlignment="1">
      <alignment horizontal="distributed" vertical="center" wrapText="1"/>
    </xf>
    <xf numFmtId="0" fontId="36" fillId="0" borderId="0" xfId="0" applyFont="1" applyBorder="1" applyAlignment="1">
      <alignment horizontal="distributed" vertical="center" wrapText="1"/>
    </xf>
    <xf numFmtId="0" fontId="36" fillId="0" borderId="30" xfId="0" applyFont="1" applyBorder="1" applyAlignment="1">
      <alignment horizontal="distributed" vertical="center" wrapText="1"/>
    </xf>
    <xf numFmtId="0" fontId="36" fillId="0" borderId="27" xfId="0" applyFont="1" applyBorder="1" applyAlignment="1">
      <alignment horizontal="distributed" vertical="center" wrapText="1"/>
    </xf>
    <xf numFmtId="0" fontId="36" fillId="0" borderId="22" xfId="0" applyFont="1" applyBorder="1" applyAlignment="1">
      <alignment horizontal="distributed" vertical="center" wrapText="1"/>
    </xf>
    <xf numFmtId="0" fontId="36" fillId="0" borderId="32" xfId="0" applyFont="1" applyBorder="1" applyAlignment="1">
      <alignment vertical="center"/>
    </xf>
    <xf numFmtId="0" fontId="36" fillId="0" borderId="33" xfId="0" applyFont="1" applyBorder="1" applyAlignment="1">
      <alignment vertical="center"/>
    </xf>
    <xf numFmtId="0" fontId="36" fillId="0" borderId="146" xfId="0" applyFont="1" applyBorder="1" applyAlignment="1">
      <alignment vertical="center"/>
    </xf>
    <xf numFmtId="0" fontId="36" fillId="0" borderId="147" xfId="0" applyFont="1" applyBorder="1" applyAlignment="1">
      <alignment vertical="center"/>
    </xf>
    <xf numFmtId="0" fontId="36" fillId="0" borderId="148" xfId="0" applyFont="1" applyBorder="1" applyAlignment="1">
      <alignment vertical="center"/>
    </xf>
    <xf numFmtId="0" fontId="36" fillId="0" borderId="149" xfId="0" applyFont="1" applyBorder="1" applyAlignment="1">
      <alignment vertical="center"/>
    </xf>
    <xf numFmtId="0" fontId="36" fillId="0" borderId="150" xfId="0" applyFont="1" applyBorder="1" applyAlignment="1">
      <alignment vertical="center"/>
    </xf>
    <xf numFmtId="0" fontId="36" fillId="0" borderId="151" xfId="0" applyFont="1" applyBorder="1" applyAlignment="1">
      <alignment vertical="center"/>
    </xf>
    <xf numFmtId="0" fontId="36" fillId="0" borderId="24" xfId="0" applyFont="1" applyBorder="1" applyAlignment="1">
      <alignment horizontal="distributed" vertical="center"/>
    </xf>
    <xf numFmtId="0" fontId="36" fillId="0" borderId="10" xfId="0" applyFont="1" applyBorder="1" applyAlignment="1">
      <alignment horizontal="distributed" vertical="center"/>
    </xf>
    <xf numFmtId="0" fontId="36" fillId="0" borderId="11" xfId="0" applyFont="1" applyBorder="1" applyAlignment="1">
      <alignment horizontal="center" vertical="center"/>
    </xf>
    <xf numFmtId="0" fontId="36" fillId="0" borderId="24"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vertical="center"/>
    </xf>
    <xf numFmtId="0" fontId="36" fillId="0" borderId="24" xfId="0" applyFont="1" applyBorder="1" applyAlignment="1">
      <alignment vertical="center"/>
    </xf>
    <xf numFmtId="0" fontId="36" fillId="0" borderId="10" xfId="0" applyFont="1" applyBorder="1" applyAlignment="1">
      <alignment vertical="center"/>
    </xf>
    <xf numFmtId="0" fontId="36" fillId="0" borderId="23" xfId="0" applyFont="1" applyBorder="1" applyAlignment="1">
      <alignment horizontal="center" vertical="center"/>
    </xf>
    <xf numFmtId="0" fontId="36" fillId="0" borderId="27" xfId="0" applyFont="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distributed" vertical="center"/>
    </xf>
    <xf numFmtId="0" fontId="36" fillId="0" borderId="44" xfId="0" applyFont="1" applyBorder="1" applyAlignment="1">
      <alignment horizontal="distributed" vertical="center"/>
    </xf>
    <xf numFmtId="0" fontId="36" fillId="0" borderId="5" xfId="0" applyFont="1" applyBorder="1" applyAlignment="1">
      <alignment horizontal="distributed" vertical="center"/>
    </xf>
    <xf numFmtId="0" fontId="36" fillId="0" borderId="30" xfId="0" applyFont="1" applyBorder="1" applyAlignment="1">
      <alignment horizontal="distributed" vertical="center"/>
    </xf>
    <xf numFmtId="0" fontId="36" fillId="0" borderId="23" xfId="0" applyFont="1" applyBorder="1" applyAlignment="1">
      <alignment horizontal="distributed" vertical="center"/>
    </xf>
    <xf numFmtId="0" fontId="36" fillId="0" borderId="22" xfId="0" applyFont="1" applyBorder="1" applyAlignment="1">
      <alignment horizontal="distributed" vertical="center"/>
    </xf>
    <xf numFmtId="0" fontId="36" fillId="0" borderId="32" xfId="0" applyFont="1" applyBorder="1" applyAlignment="1">
      <alignment horizontal="distributed" vertical="center" wrapText="1"/>
    </xf>
    <xf numFmtId="0" fontId="36" fillId="0" borderId="23" xfId="0" applyFont="1" applyBorder="1" applyAlignment="1">
      <alignment horizontal="distributed" vertical="center" wrapText="1"/>
    </xf>
    <xf numFmtId="0" fontId="36" fillId="0" borderId="32" xfId="0" applyFont="1" applyBorder="1" applyAlignment="1">
      <alignment horizontal="center" vertical="center"/>
    </xf>
    <xf numFmtId="0" fontId="36" fillId="0" borderId="44" xfId="0" applyFont="1" applyBorder="1" applyAlignment="1">
      <alignment horizontal="center" vertical="center"/>
    </xf>
    <xf numFmtId="0" fontId="36" fillId="0" borderId="33" xfId="0" applyFont="1" applyBorder="1" applyAlignment="1">
      <alignment horizontal="center" vertical="center"/>
    </xf>
    <xf numFmtId="0" fontId="36" fillId="0" borderId="152" xfId="0" applyFont="1" applyBorder="1" applyAlignment="1">
      <alignment vertical="center"/>
    </xf>
    <xf numFmtId="0" fontId="36" fillId="0" borderId="153" xfId="0" applyFont="1" applyBorder="1" applyAlignment="1">
      <alignment vertical="center"/>
    </xf>
    <xf numFmtId="0" fontId="36" fillId="0" borderId="154" xfId="0" applyFont="1" applyBorder="1" applyAlignment="1">
      <alignment vertical="center"/>
    </xf>
    <xf numFmtId="0" fontId="36" fillId="0" borderId="27" xfId="0" applyFont="1" applyBorder="1" applyAlignment="1">
      <alignment vertical="center"/>
    </xf>
    <xf numFmtId="0" fontId="36" fillId="0" borderId="22" xfId="0" applyFont="1" applyBorder="1" applyAlignment="1">
      <alignment vertical="center"/>
    </xf>
    <xf numFmtId="0" fontId="36" fillId="0" borderId="11" xfId="0" applyFont="1" applyBorder="1" applyAlignment="1">
      <alignment horizontal="distributed" vertical="center"/>
    </xf>
    <xf numFmtId="0" fontId="36" fillId="0" borderId="5" xfId="0" applyFont="1" applyBorder="1" applyAlignment="1">
      <alignment horizontal="distributed" vertical="center" wrapText="1"/>
    </xf>
    <xf numFmtId="0" fontId="36" fillId="0" borderId="0" xfId="0" applyFont="1" applyAlignment="1">
      <alignment vertical="center"/>
    </xf>
    <xf numFmtId="0" fontId="30" fillId="0" borderId="8" xfId="2" applyFont="1" applyFill="1" applyBorder="1" applyAlignment="1">
      <alignment horizontal="center" vertical="center"/>
    </xf>
    <xf numFmtId="0" fontId="30" fillId="0" borderId="8" xfId="2" applyFont="1" applyFill="1" applyBorder="1" applyAlignment="1">
      <alignment vertical="center"/>
    </xf>
    <xf numFmtId="0" fontId="30" fillId="0" borderId="0" xfId="2" applyFont="1" applyFill="1" applyBorder="1" applyAlignment="1">
      <alignment vertical="center" wrapText="1"/>
    </xf>
    <xf numFmtId="0" fontId="30" fillId="0" borderId="0" xfId="2" applyFont="1" applyFill="1" applyBorder="1" applyAlignment="1">
      <alignment vertical="center"/>
    </xf>
    <xf numFmtId="0" fontId="30" fillId="0" borderId="8" xfId="2" applyFont="1" applyFill="1" applyBorder="1" applyAlignment="1">
      <alignment vertical="center" wrapText="1"/>
    </xf>
    <xf numFmtId="0" fontId="30" fillId="3" borderId="8" xfId="2" applyFont="1" applyFill="1" applyBorder="1" applyAlignment="1">
      <alignment vertical="center"/>
    </xf>
    <xf numFmtId="0" fontId="29" fillId="0" borderId="142" xfId="2" applyFont="1" applyFill="1" applyBorder="1" applyAlignment="1">
      <alignment horizontal="center" vertical="center" wrapText="1"/>
    </xf>
    <xf numFmtId="0" fontId="29" fillId="0" borderId="143" xfId="2" applyFont="1" applyFill="1" applyBorder="1" applyAlignment="1">
      <alignment horizontal="center" vertical="center" wrapText="1"/>
    </xf>
    <xf numFmtId="0" fontId="29" fillId="0" borderId="144" xfId="2" applyFont="1" applyFill="1" applyBorder="1" applyAlignment="1">
      <alignment horizontal="center" vertical="center" wrapText="1"/>
    </xf>
    <xf numFmtId="0" fontId="29" fillId="0" borderId="143" xfId="2" applyFont="1" applyFill="1" applyBorder="1" applyAlignment="1">
      <alignment horizontal="left" vertical="center" wrapText="1"/>
    </xf>
    <xf numFmtId="0" fontId="29" fillId="0" borderId="145" xfId="2" applyFont="1" applyFill="1" applyBorder="1" applyAlignment="1">
      <alignment horizontal="left" vertical="center" wrapText="1"/>
    </xf>
    <xf numFmtId="0" fontId="35" fillId="0" borderId="0" xfId="2" applyFont="1" applyFill="1" applyBorder="1" applyAlignment="1">
      <alignment vertical="center" wrapText="1"/>
    </xf>
    <xf numFmtId="0" fontId="30" fillId="0" borderId="8" xfId="2" applyFont="1" applyFill="1" applyBorder="1" applyAlignment="1">
      <alignment horizontal="center" vertical="center" wrapText="1"/>
    </xf>
    <xf numFmtId="0" fontId="29" fillId="6" borderId="39" xfId="2" applyFont="1" applyFill="1" applyBorder="1" applyAlignment="1">
      <alignment horizontal="left" vertical="center" wrapText="1"/>
    </xf>
    <xf numFmtId="0" fontId="30" fillId="6" borderId="27" xfId="2" applyFont="1" applyFill="1" applyBorder="1" applyAlignment="1">
      <alignment horizontal="left" vertical="center" wrapText="1"/>
    </xf>
    <xf numFmtId="0" fontId="30" fillId="6" borderId="40" xfId="2" applyFont="1" applyFill="1" applyBorder="1" applyAlignment="1">
      <alignment horizontal="left" vertical="center" wrapText="1"/>
    </xf>
    <xf numFmtId="0" fontId="29" fillId="0" borderId="118" xfId="2" applyFont="1" applyFill="1" applyBorder="1" applyAlignment="1">
      <alignment horizontal="center" vertical="center" wrapText="1"/>
    </xf>
    <xf numFmtId="0" fontId="29" fillId="0" borderId="105" xfId="2" applyFont="1" applyFill="1" applyBorder="1" applyAlignment="1">
      <alignment horizontal="center" vertical="center" wrapText="1"/>
    </xf>
    <xf numFmtId="0" fontId="29" fillId="0" borderId="106" xfId="2" applyFont="1" applyFill="1" applyBorder="1" applyAlignment="1">
      <alignment horizontal="center" vertical="center" wrapText="1"/>
    </xf>
    <xf numFmtId="0" fontId="29" fillId="0" borderId="104" xfId="2" applyFont="1" applyFill="1" applyBorder="1" applyAlignment="1">
      <alignment horizontal="right" vertical="center" wrapText="1"/>
    </xf>
    <xf numFmtId="0" fontId="29" fillId="0" borderId="105" xfId="2" applyFont="1" applyFill="1" applyBorder="1" applyAlignment="1">
      <alignment horizontal="right" vertical="center" wrapText="1"/>
    </xf>
    <xf numFmtId="0" fontId="29" fillId="0" borderId="138" xfId="2" applyFont="1" applyFill="1" applyBorder="1" applyAlignment="1">
      <alignment horizontal="right" vertical="center" wrapText="1"/>
    </xf>
    <xf numFmtId="0" fontId="29" fillId="0" borderId="139" xfId="2" applyFont="1" applyFill="1" applyBorder="1" applyAlignment="1">
      <alignment vertical="center" wrapText="1"/>
    </xf>
    <xf numFmtId="0" fontId="29" fillId="0" borderId="140" xfId="2" applyFont="1" applyFill="1" applyBorder="1" applyAlignment="1">
      <alignment vertical="center" wrapText="1"/>
    </xf>
    <xf numFmtId="0" fontId="29" fillId="0" borderId="141" xfId="2" applyFont="1" applyFill="1" applyBorder="1" applyAlignment="1">
      <alignment vertical="center" wrapText="1"/>
    </xf>
    <xf numFmtId="0" fontId="30" fillId="0" borderId="39" xfId="2" applyFont="1" applyFill="1" applyBorder="1" applyAlignment="1">
      <alignment horizontal="center" vertical="center" wrapText="1"/>
    </xf>
    <xf numFmtId="0" fontId="30" fillId="0" borderId="27" xfId="2" applyFont="1" applyFill="1" applyBorder="1" applyAlignment="1">
      <alignment horizontal="center" vertical="center" wrapText="1"/>
    </xf>
    <xf numFmtId="0" fontId="30" fillId="0" borderId="22" xfId="2" applyFont="1" applyFill="1" applyBorder="1" applyAlignment="1">
      <alignment horizontal="center" vertical="center" wrapText="1"/>
    </xf>
    <xf numFmtId="0" fontId="29" fillId="0" borderId="107" xfId="2" applyFont="1" applyFill="1" applyBorder="1" applyAlignment="1">
      <alignment horizontal="center" vertical="center" wrapText="1"/>
    </xf>
    <xf numFmtId="0" fontId="30" fillId="0" borderId="130" xfId="2" applyFont="1" applyFill="1" applyBorder="1" applyAlignment="1">
      <alignment horizontal="left" vertical="center" wrapText="1"/>
    </xf>
    <xf numFmtId="0" fontId="30" fillId="0" borderId="131" xfId="2" applyFont="1" applyFill="1" applyBorder="1" applyAlignment="1">
      <alignment horizontal="left" wrapText="1"/>
    </xf>
    <xf numFmtId="0" fontId="30" fillId="0" borderId="132" xfId="2" applyFont="1" applyFill="1" applyBorder="1" applyAlignment="1">
      <alignment horizontal="left" wrapText="1"/>
    </xf>
    <xf numFmtId="0" fontId="30" fillId="0" borderId="133" xfId="2" applyFont="1" applyFill="1" applyBorder="1" applyAlignment="1">
      <alignment horizontal="center" wrapText="1"/>
    </xf>
    <xf numFmtId="0" fontId="30" fillId="0" borderId="134" xfId="2" applyFont="1" applyFill="1" applyBorder="1" applyAlignment="1">
      <alignment horizontal="center" wrapText="1"/>
    </xf>
    <xf numFmtId="0" fontId="29" fillId="0" borderId="114" xfId="2" applyFont="1" applyFill="1" applyBorder="1" applyAlignment="1">
      <alignment horizontal="center" vertical="center" wrapText="1"/>
    </xf>
    <xf numFmtId="0" fontId="29" fillId="0" borderId="109" xfId="2" applyFont="1" applyFill="1" applyBorder="1" applyAlignment="1">
      <alignment horizontal="center" vertical="center" wrapText="1"/>
    </xf>
    <xf numFmtId="0" fontId="29" fillId="0" borderId="135" xfId="2" applyFont="1" applyFill="1" applyBorder="1" applyAlignment="1">
      <alignment horizontal="right" vertical="center" wrapText="1"/>
    </xf>
    <xf numFmtId="0" fontId="29" fillId="0" borderId="136" xfId="2" applyFont="1" applyFill="1" applyBorder="1" applyAlignment="1">
      <alignment horizontal="right" vertical="center" wrapText="1"/>
    </xf>
    <xf numFmtId="0" fontId="29" fillId="0" borderId="137" xfId="2" applyFont="1" applyFill="1" applyBorder="1" applyAlignment="1">
      <alignment horizontal="right" vertical="center" wrapText="1"/>
    </xf>
    <xf numFmtId="0" fontId="29" fillId="0" borderId="112" xfId="2" applyFont="1" applyFill="1" applyBorder="1" applyAlignment="1">
      <alignment vertical="center" wrapText="1"/>
    </xf>
    <xf numFmtId="0" fontId="29" fillId="0" borderId="27" xfId="2" applyFont="1" applyFill="1" applyBorder="1" applyAlignment="1">
      <alignment vertical="center" wrapText="1"/>
    </xf>
    <xf numFmtId="0" fontId="29" fillId="0" borderId="40" xfId="2" applyFont="1" applyFill="1" applyBorder="1" applyAlignment="1">
      <alignment vertical="center" wrapText="1"/>
    </xf>
    <xf numFmtId="0" fontId="29" fillId="0" borderId="8" xfId="2" applyFont="1" applyFill="1" applyBorder="1" applyAlignment="1">
      <alignment horizontal="center" vertical="center" wrapText="1"/>
    </xf>
    <xf numFmtId="0" fontId="29" fillId="0" borderId="11" xfId="2" applyFont="1" applyFill="1" applyBorder="1" applyAlignment="1">
      <alignment horizontal="right" vertical="center" wrapText="1"/>
    </xf>
    <xf numFmtId="0" fontId="28" fillId="0" borderId="10" xfId="2" applyFont="1" applyFill="1" applyBorder="1" applyAlignment="1">
      <alignment horizontal="left" vertical="center" wrapText="1"/>
    </xf>
    <xf numFmtId="0" fontId="29" fillId="0" borderId="11" xfId="2" applyFont="1" applyFill="1" applyBorder="1" applyAlignment="1">
      <alignment vertical="center" wrapText="1"/>
    </xf>
    <xf numFmtId="0" fontId="28" fillId="0" borderId="24" xfId="2" applyFont="1" applyFill="1" applyBorder="1" applyAlignment="1">
      <alignment vertical="center" wrapText="1"/>
    </xf>
    <xf numFmtId="0" fontId="28" fillId="0" borderId="25" xfId="2" applyFont="1" applyFill="1" applyBorder="1" applyAlignment="1">
      <alignment vertical="center" wrapText="1"/>
    </xf>
    <xf numFmtId="0" fontId="30" fillId="0" borderId="123" xfId="2" applyFont="1" applyFill="1" applyBorder="1" applyAlignment="1">
      <alignment horizontal="left" vertical="top" wrapText="1"/>
    </xf>
    <xf numFmtId="0" fontId="30" fillId="0" borderId="12" xfId="2" applyFont="1" applyFill="1" applyBorder="1" applyAlignment="1">
      <alignment horizontal="left" vertical="top" wrapText="1"/>
    </xf>
    <xf numFmtId="0" fontId="29" fillId="0" borderId="115" xfId="2" applyFont="1" applyFill="1" applyBorder="1" applyAlignment="1">
      <alignment horizontal="center" vertical="center" wrapText="1"/>
    </xf>
    <xf numFmtId="0" fontId="29" fillId="0" borderId="116" xfId="2" applyFont="1" applyFill="1" applyBorder="1" applyAlignment="1">
      <alignment horizontal="center" vertical="center" wrapText="1"/>
    </xf>
    <xf numFmtId="0" fontId="29" fillId="0" borderId="108" xfId="2" applyFont="1" applyFill="1" applyBorder="1" applyAlignment="1">
      <alignment horizontal="center" vertical="center" wrapText="1"/>
    </xf>
    <xf numFmtId="0" fontId="33" fillId="0" borderId="130" xfId="2" applyFont="1" applyFill="1" applyBorder="1" applyAlignment="1">
      <alignment horizontal="center" vertical="center" wrapText="1"/>
    </xf>
    <xf numFmtId="0" fontId="28" fillId="0" borderId="130" xfId="2" applyFont="1" applyFill="1" applyBorder="1" applyAlignment="1">
      <alignment horizontal="left" vertical="center" wrapText="1"/>
    </xf>
    <xf numFmtId="0" fontId="30" fillId="0" borderId="115" xfId="2" applyFont="1" applyFill="1" applyBorder="1" applyAlignment="1">
      <alignment horizontal="left" vertical="center" wrapText="1"/>
    </xf>
    <xf numFmtId="0" fontId="30" fillId="0" borderId="116" xfId="2" applyFont="1" applyFill="1" applyBorder="1" applyAlignment="1">
      <alignment horizontal="left" vertical="center" wrapText="1"/>
    </xf>
    <xf numFmtId="0" fontId="30" fillId="0" borderId="117" xfId="2" applyFont="1" applyFill="1" applyBorder="1" applyAlignment="1">
      <alignment horizontal="left" vertical="center" wrapText="1"/>
    </xf>
    <xf numFmtId="0" fontId="29" fillId="0" borderId="117" xfId="2" applyFont="1" applyFill="1" applyBorder="1" applyAlignment="1">
      <alignment horizontal="center" vertical="center" wrapText="1"/>
    </xf>
    <xf numFmtId="0" fontId="30" fillId="0" borderId="124" xfId="2" applyFont="1" applyFill="1" applyBorder="1" applyAlignment="1">
      <alignment horizontal="left" vertical="center" wrapText="1"/>
    </xf>
    <xf numFmtId="0" fontId="29" fillId="6" borderId="12" xfId="2" applyFont="1" applyFill="1" applyBorder="1" applyAlignment="1">
      <alignment horizontal="left" vertical="center" wrapText="1"/>
    </xf>
    <xf numFmtId="0" fontId="30" fillId="6" borderId="0" xfId="2" applyFont="1" applyFill="1" applyBorder="1" applyAlignment="1">
      <alignment horizontal="left" vertical="center" wrapText="1"/>
    </xf>
    <xf numFmtId="0" fontId="30" fillId="6" borderId="6" xfId="2" applyFont="1" applyFill="1" applyBorder="1" applyAlignment="1">
      <alignment horizontal="left" vertical="center" wrapText="1"/>
    </xf>
    <xf numFmtId="0" fontId="29" fillId="0" borderId="114" xfId="2" applyFont="1" applyFill="1" applyBorder="1" applyAlignment="1">
      <alignment horizontal="left" vertical="center" wrapText="1"/>
    </xf>
    <xf numFmtId="0" fontId="29" fillId="0" borderId="109" xfId="2" applyFont="1" applyFill="1" applyBorder="1" applyAlignment="1">
      <alignment horizontal="left" vertical="center" wrapText="1"/>
    </xf>
    <xf numFmtId="0" fontId="29" fillId="0" borderId="12"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1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9" xfId="2" applyFont="1" applyFill="1" applyBorder="1" applyAlignment="1">
      <alignment horizontal="center" vertical="center" wrapText="1"/>
    </xf>
    <xf numFmtId="0" fontId="30" fillId="0" borderId="114" xfId="2" applyFont="1" applyFill="1" applyBorder="1" applyAlignment="1">
      <alignment horizontal="center" vertical="center" wrapText="1"/>
    </xf>
    <xf numFmtId="0" fontId="30" fillId="0" borderId="121" xfId="2" applyFont="1" applyFill="1" applyBorder="1" applyAlignment="1">
      <alignment horizontal="center" vertical="center" wrapText="1"/>
    </xf>
    <xf numFmtId="0" fontId="30" fillId="0" borderId="12" xfId="2" applyFont="1" applyFill="1" applyBorder="1" applyAlignment="1">
      <alignment horizontal="center" vertical="center" wrapText="1"/>
    </xf>
    <xf numFmtId="0" fontId="30" fillId="0" borderId="118" xfId="2" applyFont="1" applyFill="1" applyBorder="1" applyAlignment="1">
      <alignment horizontal="center" vertical="center" wrapText="1"/>
    </xf>
    <xf numFmtId="0" fontId="30" fillId="0" borderId="106" xfId="2" applyFont="1" applyFill="1" applyBorder="1" applyAlignment="1">
      <alignment horizontal="center" vertical="center" wrapText="1"/>
    </xf>
    <xf numFmtId="0" fontId="29" fillId="0" borderId="104" xfId="2" applyFont="1" applyFill="1" applyBorder="1" applyAlignment="1">
      <alignment horizontal="center" vertical="center" wrapText="1"/>
    </xf>
    <xf numFmtId="0" fontId="30" fillId="0" borderId="104" xfId="2" applyFont="1" applyFill="1" applyBorder="1" applyAlignment="1">
      <alignment horizontal="left" vertical="center" wrapText="1"/>
    </xf>
    <xf numFmtId="0" fontId="30" fillId="0" borderId="105" xfId="2" applyFont="1" applyFill="1" applyBorder="1" applyAlignment="1">
      <alignment horizontal="left" vertical="center" wrapText="1"/>
    </xf>
    <xf numFmtId="0" fontId="30" fillId="0" borderId="106" xfId="2" applyFont="1" applyFill="1" applyBorder="1" applyAlignment="1">
      <alignment horizontal="left" vertical="center" wrapText="1"/>
    </xf>
    <xf numFmtId="0" fontId="29" fillId="0" borderId="120" xfId="2" applyFont="1" applyFill="1" applyBorder="1" applyAlignment="1">
      <alignment horizontal="center" vertical="center" wrapText="1"/>
    </xf>
    <xf numFmtId="0" fontId="30" fillId="0" borderId="0" xfId="2" applyFont="1" applyFill="1" applyBorder="1" applyAlignment="1">
      <alignment horizontal="center" vertical="center" wrapText="1"/>
    </xf>
    <xf numFmtId="0" fontId="30" fillId="0" borderId="120" xfId="2" applyFont="1" applyFill="1" applyBorder="1" applyAlignment="1">
      <alignment horizontal="center" vertical="center" wrapText="1"/>
    </xf>
    <xf numFmtId="0" fontId="30" fillId="0" borderId="104" xfId="2" applyFont="1" applyFill="1" applyBorder="1" applyAlignment="1">
      <alignment horizontal="center" vertical="center" wrapText="1"/>
    </xf>
    <xf numFmtId="0" fontId="30" fillId="0" borderId="105" xfId="2" applyFont="1" applyFill="1" applyBorder="1" applyAlignment="1">
      <alignment horizontal="center" vertical="center" wrapText="1"/>
    </xf>
    <xf numFmtId="0" fontId="30" fillId="0" borderId="105" xfId="2" applyFont="1" applyFill="1" applyBorder="1" applyAlignment="1">
      <alignment vertical="center" wrapText="1"/>
    </xf>
    <xf numFmtId="0" fontId="30" fillId="0" borderId="116" xfId="2" applyFont="1" applyFill="1" applyBorder="1" applyAlignment="1">
      <alignment vertical="center" wrapText="1"/>
    </xf>
    <xf numFmtId="0" fontId="29" fillId="0" borderId="8" xfId="2" applyFont="1" applyFill="1" applyBorder="1" applyAlignment="1">
      <alignment horizontal="center" vertical="center" shrinkToFit="1"/>
    </xf>
    <xf numFmtId="0" fontId="29" fillId="0" borderId="116" xfId="2" applyFont="1" applyFill="1" applyBorder="1" applyAlignment="1">
      <alignment vertical="center" shrinkToFit="1"/>
    </xf>
    <xf numFmtId="0" fontId="29" fillId="0" borderId="124" xfId="2" applyFont="1" applyFill="1" applyBorder="1" applyAlignment="1">
      <alignment vertical="center" shrinkToFit="1"/>
    </xf>
    <xf numFmtId="0" fontId="30" fillId="0" borderId="125" xfId="2" applyFont="1" applyFill="1" applyBorder="1" applyAlignment="1">
      <alignment vertical="center" wrapText="1"/>
    </xf>
    <xf numFmtId="0" fontId="30" fillId="0" borderId="126" xfId="2" applyFont="1" applyFill="1" applyBorder="1" applyAlignment="1">
      <alignment vertical="center" wrapText="1"/>
    </xf>
    <xf numFmtId="0" fontId="30" fillId="0" borderId="127" xfId="2" applyFont="1" applyFill="1" applyBorder="1" applyAlignment="1">
      <alignment vertical="center" wrapText="1"/>
    </xf>
    <xf numFmtId="0" fontId="30" fillId="0" borderId="128" xfId="2" applyFont="1" applyFill="1" applyBorder="1" applyAlignment="1">
      <alignment vertical="center" wrapText="1"/>
    </xf>
    <xf numFmtId="0" fontId="30" fillId="0" borderId="104" xfId="2" applyFont="1" applyFill="1" applyBorder="1" applyAlignment="1">
      <alignment vertical="center" wrapText="1"/>
    </xf>
    <xf numFmtId="0" fontId="30" fillId="0" borderId="107" xfId="2" applyFont="1" applyFill="1" applyBorder="1" applyAlignment="1">
      <alignment vertical="center" wrapText="1"/>
    </xf>
    <xf numFmtId="0" fontId="30" fillId="0" borderId="115" xfId="2" applyFont="1" applyFill="1" applyBorder="1" applyAlignment="1">
      <alignment vertical="center" wrapText="1"/>
    </xf>
    <xf numFmtId="0" fontId="29" fillId="0" borderId="110" xfId="2" applyFont="1" applyFill="1" applyBorder="1" applyAlignment="1">
      <alignment horizontal="center" vertical="center" wrapText="1"/>
    </xf>
    <xf numFmtId="0" fontId="30" fillId="0" borderId="108" xfId="2" applyFont="1" applyFill="1" applyBorder="1" applyAlignment="1">
      <alignment vertical="center" wrapText="1"/>
    </xf>
    <xf numFmtId="0" fontId="30" fillId="0" borderId="109" xfId="2" applyFont="1" applyFill="1" applyBorder="1" applyAlignment="1">
      <alignment vertical="center" wrapText="1"/>
    </xf>
    <xf numFmtId="0" fontId="29" fillId="0" borderId="109" xfId="2" applyFont="1" applyFill="1" applyBorder="1" applyAlignment="1">
      <alignment vertical="center" wrapText="1"/>
    </xf>
    <xf numFmtId="0" fontId="29" fillId="0" borderId="111" xfId="2" applyFont="1" applyFill="1" applyBorder="1" applyAlignment="1">
      <alignment vertical="center" wrapText="1"/>
    </xf>
    <xf numFmtId="0" fontId="29" fillId="0" borderId="24" xfId="2" applyFont="1" applyFill="1" applyBorder="1" applyAlignment="1">
      <alignment vertical="center" wrapText="1"/>
    </xf>
    <xf numFmtId="0" fontId="29" fillId="0" borderId="25" xfId="2" applyFont="1" applyFill="1" applyBorder="1" applyAlignment="1">
      <alignment vertical="center" wrapText="1"/>
    </xf>
    <xf numFmtId="0" fontId="29" fillId="0" borderId="115" xfId="2" applyFont="1" applyFill="1" applyBorder="1" applyAlignment="1">
      <alignment horizontal="left" vertical="center" shrinkToFit="1"/>
    </xf>
    <xf numFmtId="0" fontId="29" fillId="0" borderId="116" xfId="2" applyFont="1" applyFill="1" applyBorder="1" applyAlignment="1">
      <alignment horizontal="left" vertical="center" shrinkToFit="1"/>
    </xf>
    <xf numFmtId="0" fontId="29" fillId="0" borderId="117" xfId="2" applyFont="1" applyFill="1" applyBorder="1" applyAlignment="1">
      <alignment horizontal="left" vertical="center" shrinkToFit="1"/>
    </xf>
    <xf numFmtId="0" fontId="29" fillId="0" borderId="119" xfId="2" applyFont="1" applyFill="1" applyBorder="1" applyAlignment="1">
      <alignment horizontal="center" vertical="center" textRotation="255" wrapText="1"/>
    </xf>
    <xf numFmtId="0" fontId="29" fillId="0" borderId="123" xfId="2" applyFont="1" applyFill="1" applyBorder="1" applyAlignment="1">
      <alignment horizontal="center" vertical="center" textRotation="255" wrapText="1"/>
    </xf>
    <xf numFmtId="0" fontId="29" fillId="0" borderId="12" xfId="2" applyFont="1" applyFill="1" applyBorder="1" applyAlignment="1">
      <alignment horizontal="center" vertical="center" textRotation="255" wrapText="1"/>
    </xf>
    <xf numFmtId="0" fontId="29" fillId="0" borderId="129" xfId="2" applyFont="1" applyFill="1" applyBorder="1" applyAlignment="1">
      <alignment horizontal="center" vertical="center" textRotation="255" wrapText="1"/>
    </xf>
    <xf numFmtId="0" fontId="29" fillId="0" borderId="121" xfId="2" applyFont="1" applyFill="1" applyBorder="1" applyAlignment="1">
      <alignment horizontal="center" vertical="center" wrapText="1"/>
    </xf>
    <xf numFmtId="0" fontId="29" fillId="0" borderId="122" xfId="2" applyFont="1" applyFill="1" applyBorder="1" applyAlignment="1">
      <alignment vertical="top" wrapText="1"/>
    </xf>
    <xf numFmtId="0" fontId="29" fillId="0" borderId="33" xfId="2" applyFont="1" applyFill="1" applyBorder="1" applyAlignment="1">
      <alignment vertical="top" wrapText="1"/>
    </xf>
    <xf numFmtId="0" fontId="29" fillId="0" borderId="46" xfId="2" applyFont="1" applyFill="1" applyBorder="1" applyAlignment="1">
      <alignment vertical="top" wrapText="1"/>
    </xf>
    <xf numFmtId="0" fontId="29" fillId="0" borderId="120" xfId="2" applyFont="1" applyFill="1" applyBorder="1" applyAlignment="1">
      <alignment vertical="top" wrapText="1"/>
    </xf>
    <xf numFmtId="0" fontId="29" fillId="0" borderId="0" xfId="2" applyFont="1" applyFill="1" applyBorder="1" applyAlignment="1">
      <alignment vertical="top" wrapText="1"/>
    </xf>
    <xf numFmtId="0" fontId="29" fillId="0" borderId="6" xfId="2" applyFont="1" applyFill="1" applyBorder="1" applyAlignment="1">
      <alignment vertical="top" wrapText="1"/>
    </xf>
    <xf numFmtId="0" fontId="29" fillId="0" borderId="104" xfId="2" applyFont="1" applyFill="1" applyBorder="1" applyAlignment="1">
      <alignment vertical="top" wrapText="1"/>
    </xf>
    <xf numFmtId="0" fontId="29" fillId="0" borderId="105" xfId="2" applyFont="1" applyFill="1" applyBorder="1" applyAlignment="1">
      <alignment vertical="top" wrapText="1"/>
    </xf>
    <xf numFmtId="0" fontId="29" fillId="0" borderId="107" xfId="2" applyFont="1" applyFill="1" applyBorder="1" applyAlignment="1">
      <alignment vertical="top" wrapText="1"/>
    </xf>
    <xf numFmtId="0" fontId="30" fillId="0" borderId="11" xfId="2" applyFont="1" applyFill="1" applyBorder="1" applyAlignment="1">
      <alignment vertical="center" wrapText="1"/>
    </xf>
    <xf numFmtId="0" fontId="30" fillId="0" borderId="24" xfId="2" applyFont="1" applyFill="1" applyBorder="1" applyAlignment="1">
      <alignment vertical="center" wrapText="1"/>
    </xf>
    <xf numFmtId="0" fontId="30" fillId="0" borderId="10" xfId="2" applyFont="1" applyFill="1" applyBorder="1" applyAlignment="1">
      <alignment vertical="center" wrapText="1"/>
    </xf>
    <xf numFmtId="0" fontId="28" fillId="0" borderId="11" xfId="2" applyFont="1" applyFill="1" applyBorder="1" applyAlignment="1">
      <alignment vertical="top"/>
    </xf>
    <xf numFmtId="0" fontId="28" fillId="0" borderId="24" xfId="2" applyFont="1" applyFill="1" applyBorder="1" applyAlignment="1">
      <alignment vertical="top"/>
    </xf>
    <xf numFmtId="0" fontId="28" fillId="0" borderId="25" xfId="2" applyFont="1" applyFill="1" applyBorder="1" applyAlignment="1">
      <alignment vertical="top"/>
    </xf>
    <xf numFmtId="0" fontId="30" fillId="0" borderId="32" xfId="2" applyFont="1" applyFill="1" applyBorder="1" applyAlignment="1">
      <alignment vertical="top" wrapText="1"/>
    </xf>
    <xf numFmtId="0" fontId="30" fillId="0" borderId="33" xfId="2" applyFont="1" applyFill="1" applyBorder="1" applyAlignment="1">
      <alignment vertical="top" wrapText="1"/>
    </xf>
    <xf numFmtId="0" fontId="30" fillId="0" borderId="46" xfId="2" applyFont="1" applyFill="1" applyBorder="1" applyAlignment="1">
      <alignment vertical="top" wrapText="1"/>
    </xf>
    <xf numFmtId="0" fontId="29" fillId="0" borderId="12"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9" fillId="0" borderId="115" xfId="2" applyFont="1" applyFill="1" applyBorder="1" applyAlignment="1">
      <alignment horizontal="left" vertical="center" wrapText="1"/>
    </xf>
    <xf numFmtId="0" fontId="29" fillId="0" borderId="116" xfId="2" applyFont="1" applyFill="1" applyBorder="1" applyAlignment="1">
      <alignment horizontal="left" vertical="center" wrapText="1"/>
    </xf>
    <xf numFmtId="0" fontId="29" fillId="0" borderId="117" xfId="2" applyFont="1" applyFill="1" applyBorder="1" applyAlignment="1">
      <alignment horizontal="left" vertical="center" wrapText="1"/>
    </xf>
    <xf numFmtId="0" fontId="29" fillId="0" borderId="32" xfId="2" applyFont="1" applyFill="1" applyBorder="1" applyAlignment="1">
      <alignment horizontal="center" vertical="center" wrapText="1"/>
    </xf>
    <xf numFmtId="0" fontId="29" fillId="0" borderId="33" xfId="2" applyFont="1" applyFill="1" applyBorder="1" applyAlignment="1">
      <alignment horizontal="center" vertical="center" wrapText="1"/>
    </xf>
    <xf numFmtId="0" fontId="29" fillId="0" borderId="46" xfId="2" applyFont="1" applyFill="1" applyBorder="1" applyAlignment="1">
      <alignment horizontal="center" vertical="center" wrapText="1"/>
    </xf>
    <xf numFmtId="0" fontId="27" fillId="0" borderId="14" xfId="2" applyFont="1" applyFill="1" applyBorder="1" applyAlignment="1">
      <alignment horizontal="left" vertical="center"/>
    </xf>
    <xf numFmtId="0" fontId="28" fillId="0" borderId="14" xfId="2" applyFont="1" applyFill="1" applyBorder="1" applyAlignment="1">
      <alignment horizontal="left" vertical="center"/>
    </xf>
    <xf numFmtId="0" fontId="29" fillId="0" borderId="4" xfId="2" applyFont="1" applyFill="1" applyBorder="1" applyAlignment="1">
      <alignment horizontal="center" vertical="center" textRotation="255" wrapText="1"/>
    </xf>
    <xf numFmtId="0" fontId="30" fillId="0" borderId="12" xfId="2" applyFont="1" applyFill="1" applyBorder="1" applyAlignment="1">
      <alignment horizontal="center" vertical="center" textRotation="255" wrapText="1"/>
    </xf>
    <xf numFmtId="0" fontId="29" fillId="0" borderId="100" xfId="2" applyFont="1" applyFill="1" applyBorder="1" applyAlignment="1">
      <alignment horizontal="left" vertical="center" wrapText="1" indent="2"/>
    </xf>
    <xf numFmtId="0" fontId="29" fillId="0" borderId="101" xfId="2" applyFont="1" applyFill="1" applyBorder="1" applyAlignment="1">
      <alignment horizontal="left" vertical="center" wrapText="1" indent="2"/>
    </xf>
    <xf numFmtId="0" fontId="29" fillId="0" borderId="102" xfId="2" applyFont="1" applyFill="1" applyBorder="1" applyAlignment="1">
      <alignment horizontal="left" vertical="center" wrapText="1" indent="2"/>
    </xf>
    <xf numFmtId="0" fontId="30" fillId="0" borderId="100" xfId="2" applyFont="1" applyFill="1" applyBorder="1" applyAlignment="1">
      <alignment horizontal="left" vertical="center" wrapText="1"/>
    </xf>
    <xf numFmtId="0" fontId="30" fillId="0" borderId="101" xfId="2" applyFont="1" applyFill="1" applyBorder="1" applyAlignment="1">
      <alignment horizontal="left" vertical="center" wrapText="1"/>
    </xf>
    <xf numFmtId="0" fontId="30" fillId="0" borderId="103" xfId="2" applyFont="1" applyFill="1" applyBorder="1" applyAlignment="1">
      <alignment horizontal="left" vertical="center" wrapText="1"/>
    </xf>
    <xf numFmtId="0" fontId="31" fillId="0" borderId="104" xfId="2" applyFont="1" applyFill="1" applyBorder="1" applyAlignment="1">
      <alignment horizontal="left" vertical="center" wrapText="1"/>
    </xf>
    <xf numFmtId="0" fontId="31" fillId="0" borderId="105" xfId="2" applyFont="1" applyFill="1" applyBorder="1" applyAlignment="1">
      <alignment horizontal="left" vertical="center" wrapText="1"/>
    </xf>
    <xf numFmtId="0" fontId="31" fillId="0" borderId="107" xfId="2" applyFont="1" applyFill="1" applyBorder="1" applyAlignment="1">
      <alignment horizontal="left" vertical="center" wrapText="1"/>
    </xf>
    <xf numFmtId="0" fontId="29" fillId="0" borderId="112" xfId="2" applyFont="1" applyFill="1" applyBorder="1" applyAlignment="1">
      <alignment horizontal="center" vertical="center" wrapText="1"/>
    </xf>
    <xf numFmtId="0" fontId="29" fillId="0" borderId="27" xfId="2" applyFont="1" applyFill="1" applyBorder="1" applyAlignment="1">
      <alignment horizontal="center" vertical="center" wrapText="1"/>
    </xf>
    <xf numFmtId="0" fontId="29" fillId="0" borderId="113" xfId="2" applyFont="1" applyFill="1" applyBorder="1" applyAlignment="1">
      <alignment horizontal="center" vertical="center" wrapText="1"/>
    </xf>
    <xf numFmtId="0" fontId="31" fillId="0" borderId="108" xfId="2" applyFont="1" applyFill="1" applyBorder="1" applyAlignment="1">
      <alignment vertical="top" wrapText="1"/>
    </xf>
    <xf numFmtId="0" fontId="31" fillId="0" borderId="109" xfId="2" applyFont="1" applyFill="1" applyBorder="1" applyAlignment="1">
      <alignment vertical="top" wrapText="1"/>
    </xf>
    <xf numFmtId="0" fontId="31" fillId="0" borderId="111" xfId="2" applyFont="1" applyFill="1" applyBorder="1" applyAlignment="1">
      <alignment vertical="top" wrapText="1"/>
    </xf>
    <xf numFmtId="0" fontId="31" fillId="0" borderId="112" xfId="2" applyFont="1" applyFill="1" applyBorder="1" applyAlignment="1">
      <alignment vertical="top" wrapText="1"/>
    </xf>
    <xf numFmtId="0" fontId="31" fillId="0" borderId="27" xfId="2" applyFont="1" applyFill="1" applyBorder="1" applyAlignment="1">
      <alignment vertical="top" wrapText="1"/>
    </xf>
    <xf numFmtId="0" fontId="31" fillId="0" borderId="40" xfId="2" applyFont="1" applyFill="1" applyBorder="1" applyAlignment="1">
      <alignment vertical="top"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38" fillId="0" borderId="23" xfId="0" applyFont="1" applyBorder="1" applyAlignment="1">
      <alignment horizontal="center" vertical="center"/>
    </xf>
    <xf numFmtId="0" fontId="38" fillId="0" borderId="22" xfId="0" applyFont="1" applyBorder="1" applyAlignment="1">
      <alignment horizontal="center" vertical="center"/>
    </xf>
    <xf numFmtId="0" fontId="38" fillId="0" borderId="32" xfId="0" applyFont="1" applyBorder="1" applyAlignment="1">
      <alignment horizontal="center" vertical="center"/>
    </xf>
    <xf numFmtId="0" fontId="38" fillId="0" borderId="33" xfId="0" applyFont="1" applyBorder="1" applyAlignment="1">
      <alignment horizontal="center" vertical="center"/>
    </xf>
    <xf numFmtId="0" fontId="38" fillId="0" borderId="44"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30" xfId="0" applyFont="1" applyBorder="1" applyAlignment="1">
      <alignment horizontal="center" vertical="center"/>
    </xf>
    <xf numFmtId="0" fontId="38" fillId="0" borderId="27" xfId="0" applyFont="1" applyBorder="1" applyAlignment="1">
      <alignment horizontal="center" vertical="center"/>
    </xf>
    <xf numFmtId="0" fontId="38" fillId="0" borderId="8" xfId="0" applyFont="1" applyBorder="1" applyAlignment="1">
      <alignment horizontal="center" vertical="center"/>
    </xf>
    <xf numFmtId="0" fontId="38" fillId="0" borderId="42" xfId="0" applyFont="1" applyBorder="1" applyAlignment="1">
      <alignment vertical="center"/>
    </xf>
    <xf numFmtId="0" fontId="38" fillId="0" borderId="30" xfId="0" applyFont="1" applyBorder="1" applyAlignment="1">
      <alignment vertical="center"/>
    </xf>
    <xf numFmtId="0" fontId="43" fillId="3" borderId="0" xfId="0" applyFont="1" applyFill="1" applyBorder="1" applyAlignment="1">
      <alignment horizontal="left" vertical="top"/>
    </xf>
    <xf numFmtId="0" fontId="44" fillId="3" borderId="0" xfId="0" applyFont="1" applyFill="1" applyBorder="1" applyAlignment="1">
      <alignment horizontal="left" vertical="top" wrapText="1"/>
    </xf>
    <xf numFmtId="0" fontId="40" fillId="3" borderId="26" xfId="0" applyFont="1" applyFill="1" applyBorder="1" applyAlignment="1">
      <alignment horizontal="center" vertical="center" shrinkToFit="1"/>
    </xf>
    <xf numFmtId="0" fontId="40" fillId="3" borderId="10" xfId="0" applyFont="1" applyFill="1" applyBorder="1" applyAlignment="1">
      <alignment horizontal="center" vertical="center" shrinkToFit="1"/>
    </xf>
    <xf numFmtId="0" fontId="40" fillId="3" borderId="11" xfId="0" applyFont="1" applyFill="1" applyBorder="1" applyAlignment="1">
      <alignment horizontal="left" vertical="center" wrapText="1"/>
    </xf>
    <xf numFmtId="0" fontId="40" fillId="3" borderId="24"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25" xfId="0" applyFont="1" applyFill="1" applyBorder="1" applyAlignment="1">
      <alignment horizontal="left" vertical="center" wrapText="1"/>
    </xf>
    <xf numFmtId="0" fontId="40" fillId="3" borderId="155" xfId="0" applyFont="1" applyFill="1" applyBorder="1" applyAlignment="1">
      <alignment horizontal="center" vertical="center" shrinkToFit="1"/>
    </xf>
    <xf numFmtId="0" fontId="40" fillId="3" borderId="19" xfId="0" applyFont="1" applyFill="1" applyBorder="1" applyAlignment="1">
      <alignment horizontal="center" vertical="center" shrinkToFit="1"/>
    </xf>
    <xf numFmtId="0" fontId="40" fillId="3" borderId="99" xfId="0" applyFont="1" applyFill="1" applyBorder="1" applyAlignment="1">
      <alignment horizontal="left" vertical="center" wrapText="1"/>
    </xf>
    <xf numFmtId="0" fontId="40" fillId="3" borderId="77" xfId="0" applyFont="1" applyFill="1" applyBorder="1" applyAlignment="1">
      <alignment horizontal="left" vertical="center" wrapText="1"/>
    </xf>
    <xf numFmtId="0" fontId="40" fillId="3" borderId="19" xfId="0" applyFont="1" applyFill="1" applyBorder="1" applyAlignment="1">
      <alignment horizontal="left" vertical="center" wrapText="1"/>
    </xf>
    <xf numFmtId="0" fontId="40" fillId="3" borderId="156" xfId="0" applyFont="1" applyFill="1" applyBorder="1" applyAlignment="1">
      <alignment horizontal="left" vertical="center" wrapText="1"/>
    </xf>
    <xf numFmtId="0" fontId="39" fillId="3" borderId="0" xfId="0" applyFont="1" applyFill="1" applyBorder="1" applyAlignment="1">
      <alignment horizontal="left" vertical="center"/>
    </xf>
    <xf numFmtId="0" fontId="41" fillId="3" borderId="0" xfId="0" applyFont="1" applyFill="1" applyBorder="1" applyAlignment="1">
      <alignment horizontal="left" vertical="center"/>
    </xf>
    <xf numFmtId="0" fontId="40" fillId="3" borderId="0" xfId="0" applyFont="1" applyFill="1" applyBorder="1" applyAlignment="1">
      <alignment horizontal="center" vertical="center"/>
    </xf>
    <xf numFmtId="0" fontId="42" fillId="7" borderId="157" xfId="0" applyFont="1" applyFill="1" applyBorder="1" applyAlignment="1">
      <alignment horizontal="center" vertical="center" shrinkToFit="1"/>
    </xf>
    <xf numFmtId="0" fontId="42" fillId="7" borderId="52" xfId="0" applyFont="1" applyFill="1" applyBorder="1" applyAlignment="1">
      <alignment horizontal="center" vertical="center" shrinkToFit="1"/>
    </xf>
    <xf numFmtId="0" fontId="42" fillId="7" borderId="52" xfId="0" applyFont="1" applyFill="1" applyBorder="1" applyAlignment="1">
      <alignment horizontal="center" vertical="center"/>
    </xf>
    <xf numFmtId="0" fontId="42" fillId="7" borderId="34" xfId="0" applyFont="1" applyFill="1" applyBorder="1" applyAlignment="1">
      <alignment horizontal="center" vertical="center"/>
    </xf>
    <xf numFmtId="0" fontId="39" fillId="3" borderId="12" xfId="0" applyFont="1" applyFill="1" applyBorder="1" applyAlignment="1">
      <alignment horizontal="left" vertical="center" wrapText="1"/>
    </xf>
    <xf numFmtId="0" fontId="39" fillId="3" borderId="6" xfId="0" applyFont="1" applyFill="1" applyBorder="1" applyAlignment="1">
      <alignment horizontal="left" vertical="center" wrapText="1"/>
    </xf>
    <xf numFmtId="0" fontId="39" fillId="3" borderId="12" xfId="0" applyFont="1" applyFill="1" applyBorder="1" applyAlignment="1">
      <alignment horizontal="center" vertical="top" wrapText="1"/>
    </xf>
    <xf numFmtId="0" fontId="39" fillId="3" borderId="6" xfId="0" applyFont="1" applyFill="1" applyBorder="1" applyAlignment="1">
      <alignment horizontal="center" vertical="top" wrapText="1"/>
    </xf>
    <xf numFmtId="0" fontId="39" fillId="3" borderId="20" xfId="0" applyFont="1" applyFill="1" applyBorder="1" applyAlignment="1">
      <alignment horizontal="center" vertical="top" wrapText="1"/>
    </xf>
    <xf numFmtId="0" fontId="39" fillId="3" borderId="15" xfId="0" applyFont="1" applyFill="1" applyBorder="1" applyAlignment="1">
      <alignment horizontal="center" vertical="top" wrapText="1"/>
    </xf>
    <xf numFmtId="0" fontId="41" fillId="3" borderId="0" xfId="0" applyFont="1" applyFill="1" applyBorder="1" applyAlignment="1">
      <alignment horizontal="center" vertical="center"/>
    </xf>
    <xf numFmtId="0" fontId="39" fillId="3" borderId="157" xfId="0" applyFont="1" applyFill="1" applyBorder="1" applyAlignment="1">
      <alignment horizontal="center" vertical="center" wrapText="1"/>
    </xf>
    <xf numFmtId="0" fontId="39" fillId="3" borderId="34" xfId="0" applyFont="1" applyFill="1" applyBorder="1" applyAlignment="1">
      <alignment horizontal="center" vertical="center" wrapText="1"/>
    </xf>
    <xf numFmtId="0" fontId="39" fillId="3" borderId="43" xfId="0" applyFont="1" applyFill="1" applyBorder="1" applyAlignment="1">
      <alignment horizontal="left" vertical="center" wrapText="1"/>
    </xf>
    <xf numFmtId="0" fontId="39" fillId="3" borderId="46" xfId="0" applyFont="1" applyFill="1" applyBorder="1" applyAlignment="1">
      <alignment horizontal="left" vertical="center" wrapText="1"/>
    </xf>
    <xf numFmtId="0" fontId="39" fillId="3" borderId="12" xfId="0" applyFont="1" applyFill="1" applyBorder="1" applyAlignment="1">
      <alignment horizontal="left" vertical="top" wrapText="1"/>
    </xf>
    <xf numFmtId="0" fontId="39" fillId="3" borderId="6" xfId="0" applyFont="1" applyFill="1" applyBorder="1" applyAlignment="1">
      <alignment horizontal="left" vertical="top" wrapText="1"/>
    </xf>
    <xf numFmtId="0" fontId="43" fillId="3" borderId="0" xfId="0" applyFont="1" applyFill="1" applyBorder="1" applyAlignment="1">
      <alignment horizontal="center" vertical="top"/>
    </xf>
    <xf numFmtId="0" fontId="44" fillId="3" borderId="11" xfId="0" applyFont="1" applyFill="1" applyBorder="1" applyAlignment="1">
      <alignment horizontal="left" vertical="center"/>
    </xf>
    <xf numFmtId="0" fontId="44" fillId="3" borderId="24" xfId="0" applyFont="1" applyFill="1" applyBorder="1" applyAlignment="1">
      <alignment horizontal="left" vertical="center"/>
    </xf>
    <xf numFmtId="0" fontId="44" fillId="3" borderId="10" xfId="0" applyFont="1" applyFill="1" applyBorder="1" applyAlignment="1">
      <alignment horizontal="left" vertical="center"/>
    </xf>
    <xf numFmtId="0" fontId="42" fillId="3" borderId="0" xfId="0" applyFont="1" applyFill="1" applyBorder="1" applyAlignment="1">
      <alignment horizontal="left" vertical="top"/>
    </xf>
    <xf numFmtId="0" fontId="43" fillId="3" borderId="0" xfId="0" applyFont="1" applyFill="1" applyBorder="1" applyAlignment="1">
      <alignment vertical="center"/>
    </xf>
    <xf numFmtId="0" fontId="41" fillId="3" borderId="0" xfId="0" applyFont="1" applyFill="1" applyBorder="1" applyAlignment="1">
      <alignment horizontal="right"/>
    </xf>
    <xf numFmtId="0" fontId="40" fillId="3" borderId="0" xfId="0" applyFont="1" applyFill="1" applyBorder="1" applyAlignment="1">
      <alignment horizontal="left" vertical="center"/>
    </xf>
    <xf numFmtId="0" fontId="40" fillId="3" borderId="27" xfId="0" applyFont="1" applyFill="1" applyBorder="1" applyAlignment="1">
      <alignment horizontal="left" vertical="center"/>
    </xf>
    <xf numFmtId="0" fontId="40" fillId="3" borderId="33" xfId="0" applyFont="1" applyFill="1" applyBorder="1" applyAlignment="1">
      <alignment horizontal="left"/>
    </xf>
    <xf numFmtId="0" fontId="40" fillId="3" borderId="33" xfId="0" applyFont="1" applyFill="1" applyBorder="1" applyAlignment="1">
      <alignment horizontal="center" vertical="center"/>
    </xf>
    <xf numFmtId="0" fontId="40" fillId="3" borderId="27" xfId="0" applyFont="1" applyFill="1" applyBorder="1" applyAlignment="1">
      <alignment horizontal="center" vertical="center"/>
    </xf>
    <xf numFmtId="0" fontId="44" fillId="3" borderId="27" xfId="0" applyFont="1" applyFill="1" applyBorder="1" applyAlignment="1">
      <alignment horizontal="center"/>
    </xf>
    <xf numFmtId="0" fontId="34" fillId="3" borderId="45" xfId="4" applyFont="1" applyFill="1" applyBorder="1" applyAlignment="1">
      <alignment horizontal="left" vertical="center"/>
    </xf>
    <xf numFmtId="0" fontId="34" fillId="3" borderId="21" xfId="4" applyFont="1" applyFill="1" applyBorder="1" applyAlignment="1">
      <alignment horizontal="left" vertical="center"/>
    </xf>
    <xf numFmtId="0" fontId="50" fillId="3" borderId="0" xfId="4" applyFont="1" applyFill="1" applyAlignment="1">
      <alignment horizontal="center" vertical="center"/>
    </xf>
    <xf numFmtId="0" fontId="49" fillId="3" borderId="45" xfId="4" applyFont="1" applyFill="1" applyBorder="1" applyAlignment="1">
      <alignment horizontal="center" vertical="center"/>
    </xf>
    <xf numFmtId="0" fontId="49" fillId="3" borderId="21" xfId="4" applyFont="1" applyFill="1" applyBorder="1" applyAlignment="1">
      <alignment horizontal="center" vertical="center"/>
    </xf>
    <xf numFmtId="0" fontId="30" fillId="0" borderId="164" xfId="2" applyFont="1" applyFill="1" applyBorder="1" applyAlignment="1">
      <alignment horizontal="center" vertical="center"/>
    </xf>
  </cellXfs>
  <cellStyles count="5">
    <cellStyle name="桁区切り" xfId="1" builtinId="6"/>
    <cellStyle name="標準" xfId="0" builtinId="0"/>
    <cellStyle name="標準 2" xfId="2" xr:uid="{211BB863-9C8F-451B-A0F0-55CA4FD3F537}"/>
    <cellStyle name="標準 2 2" xfId="3" xr:uid="{BFC3998F-876B-4CC5-8CAA-FE3330410588}"/>
    <cellStyle name="標準 3" xfId="4" xr:uid="{99BDF090-BACC-40F9-892B-4072948482F9}"/>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276225</xdr:colOff>
          <xdr:row>29</xdr:row>
          <xdr:rowOff>133350</xdr:rowOff>
        </xdr:from>
        <xdr:to>
          <xdr:col>7</xdr:col>
          <xdr:colOff>533400</xdr:colOff>
          <xdr:row>31</xdr:row>
          <xdr:rowOff>71438</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128588</xdr:rowOff>
        </xdr:from>
        <xdr:to>
          <xdr:col>10</xdr:col>
          <xdr:colOff>438150</xdr:colOff>
          <xdr:row>31</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29</xdr:row>
          <xdr:rowOff>138113</xdr:rowOff>
        </xdr:from>
        <xdr:to>
          <xdr:col>13</xdr:col>
          <xdr:colOff>342900</xdr:colOff>
          <xdr:row>31</xdr:row>
          <xdr:rowOff>66675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45</xdr:row>
          <xdr:rowOff>109538</xdr:rowOff>
        </xdr:from>
        <xdr:to>
          <xdr:col>11</xdr:col>
          <xdr:colOff>204788</xdr:colOff>
          <xdr:row>45</xdr:row>
          <xdr:rowOff>409575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44</xdr:row>
          <xdr:rowOff>504825</xdr:rowOff>
        </xdr:from>
        <xdr:to>
          <xdr:col>13</xdr:col>
          <xdr:colOff>42863</xdr:colOff>
          <xdr:row>45</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45</xdr:row>
          <xdr:rowOff>242888</xdr:rowOff>
        </xdr:from>
        <xdr:to>
          <xdr:col>13</xdr:col>
          <xdr:colOff>495300</xdr:colOff>
          <xdr:row>46</xdr:row>
          <xdr:rowOff>23813</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46</xdr:row>
          <xdr:rowOff>109538</xdr:rowOff>
        </xdr:from>
        <xdr:to>
          <xdr:col>11</xdr:col>
          <xdr:colOff>204788</xdr:colOff>
          <xdr:row>46</xdr:row>
          <xdr:rowOff>409575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47</xdr:row>
          <xdr:rowOff>109538</xdr:rowOff>
        </xdr:from>
        <xdr:to>
          <xdr:col>11</xdr:col>
          <xdr:colOff>204788</xdr:colOff>
          <xdr:row>47</xdr:row>
          <xdr:rowOff>409575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48</xdr:row>
          <xdr:rowOff>109538</xdr:rowOff>
        </xdr:from>
        <xdr:to>
          <xdr:col>11</xdr:col>
          <xdr:colOff>204788</xdr:colOff>
          <xdr:row>48</xdr:row>
          <xdr:rowOff>409575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49</xdr:row>
          <xdr:rowOff>109538</xdr:rowOff>
        </xdr:from>
        <xdr:to>
          <xdr:col>11</xdr:col>
          <xdr:colOff>204788</xdr:colOff>
          <xdr:row>49</xdr:row>
          <xdr:rowOff>409575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50</xdr:row>
          <xdr:rowOff>109538</xdr:rowOff>
        </xdr:from>
        <xdr:to>
          <xdr:col>11</xdr:col>
          <xdr:colOff>204788</xdr:colOff>
          <xdr:row>50</xdr:row>
          <xdr:rowOff>409575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51</xdr:row>
          <xdr:rowOff>109538</xdr:rowOff>
        </xdr:from>
        <xdr:to>
          <xdr:col>11</xdr:col>
          <xdr:colOff>204788</xdr:colOff>
          <xdr:row>51</xdr:row>
          <xdr:rowOff>409575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52</xdr:row>
          <xdr:rowOff>109538</xdr:rowOff>
        </xdr:from>
        <xdr:to>
          <xdr:col>11</xdr:col>
          <xdr:colOff>204788</xdr:colOff>
          <xdr:row>52</xdr:row>
          <xdr:rowOff>409575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385763</xdr:colOff>
          <xdr:row>53</xdr:row>
          <xdr:rowOff>109538</xdr:rowOff>
        </xdr:from>
        <xdr:to>
          <xdr:col>11</xdr:col>
          <xdr:colOff>204788</xdr:colOff>
          <xdr:row>53</xdr:row>
          <xdr:rowOff>409575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45</xdr:row>
          <xdr:rowOff>504825</xdr:rowOff>
        </xdr:from>
        <xdr:to>
          <xdr:col>13</xdr:col>
          <xdr:colOff>42863</xdr:colOff>
          <xdr:row>46</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46</xdr:row>
          <xdr:rowOff>242888</xdr:rowOff>
        </xdr:from>
        <xdr:to>
          <xdr:col>13</xdr:col>
          <xdr:colOff>495300</xdr:colOff>
          <xdr:row>47</xdr:row>
          <xdr:rowOff>23813</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46</xdr:row>
          <xdr:rowOff>504825</xdr:rowOff>
        </xdr:from>
        <xdr:to>
          <xdr:col>13</xdr:col>
          <xdr:colOff>42863</xdr:colOff>
          <xdr:row>47</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47</xdr:row>
          <xdr:rowOff>242888</xdr:rowOff>
        </xdr:from>
        <xdr:to>
          <xdr:col>13</xdr:col>
          <xdr:colOff>495300</xdr:colOff>
          <xdr:row>48</xdr:row>
          <xdr:rowOff>23813</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47</xdr:row>
          <xdr:rowOff>504825</xdr:rowOff>
        </xdr:from>
        <xdr:to>
          <xdr:col>13</xdr:col>
          <xdr:colOff>42863</xdr:colOff>
          <xdr:row>48</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48</xdr:row>
          <xdr:rowOff>242888</xdr:rowOff>
        </xdr:from>
        <xdr:to>
          <xdr:col>13</xdr:col>
          <xdr:colOff>495300</xdr:colOff>
          <xdr:row>49</xdr:row>
          <xdr:rowOff>23813</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48</xdr:row>
          <xdr:rowOff>504825</xdr:rowOff>
        </xdr:from>
        <xdr:to>
          <xdr:col>13</xdr:col>
          <xdr:colOff>42863</xdr:colOff>
          <xdr:row>49</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49</xdr:row>
          <xdr:rowOff>242888</xdr:rowOff>
        </xdr:from>
        <xdr:to>
          <xdr:col>13</xdr:col>
          <xdr:colOff>495300</xdr:colOff>
          <xdr:row>50</xdr:row>
          <xdr:rowOff>23813</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49</xdr:row>
          <xdr:rowOff>504825</xdr:rowOff>
        </xdr:from>
        <xdr:to>
          <xdr:col>13</xdr:col>
          <xdr:colOff>42863</xdr:colOff>
          <xdr:row>50</xdr:row>
          <xdr:rowOff>285750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50</xdr:row>
          <xdr:rowOff>242888</xdr:rowOff>
        </xdr:from>
        <xdr:to>
          <xdr:col>13</xdr:col>
          <xdr:colOff>495300</xdr:colOff>
          <xdr:row>51</xdr:row>
          <xdr:rowOff>23813</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50</xdr:row>
          <xdr:rowOff>504825</xdr:rowOff>
        </xdr:from>
        <xdr:to>
          <xdr:col>13</xdr:col>
          <xdr:colOff>42863</xdr:colOff>
          <xdr:row>51</xdr:row>
          <xdr:rowOff>285750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51</xdr:row>
          <xdr:rowOff>242888</xdr:rowOff>
        </xdr:from>
        <xdr:to>
          <xdr:col>13</xdr:col>
          <xdr:colOff>495300</xdr:colOff>
          <xdr:row>52</xdr:row>
          <xdr:rowOff>23813</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添付省略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52</xdr:row>
          <xdr:rowOff>104775</xdr:rowOff>
        </xdr:from>
        <xdr:to>
          <xdr:col>13</xdr:col>
          <xdr:colOff>42863</xdr:colOff>
          <xdr:row>52</xdr:row>
          <xdr:rowOff>404813</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223838</xdr:colOff>
          <xdr:row>53</xdr:row>
          <xdr:rowOff>100013</xdr:rowOff>
        </xdr:from>
        <xdr:to>
          <xdr:col>13</xdr:col>
          <xdr:colOff>42863</xdr:colOff>
          <xdr:row>53</xdr:row>
          <xdr:rowOff>400050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twoCellAnchor>
    </mc:Choice>
    <mc:Fallback/>
  </mc:AlternateContent>
  <mc:AlternateContent xmlns:mc="http://schemas.openxmlformats.org/markup-compatibility/2006">
    <mc:Choice xmlns:a14="http://schemas.microsoft.com/office/drawing/2010/main" Requires="a14">
      <xdr:oneCellAnchor>
        <xdr:from>
          <xdr:col>10</xdr:col>
          <xdr:colOff>385763</xdr:colOff>
          <xdr:row>54</xdr:row>
          <xdr:rowOff>109538</xdr:rowOff>
        </xdr:from>
        <xdr:ext cx="361950" cy="300037"/>
        <xdr:sp macro="" textlink="">
          <xdr:nvSpPr>
            <xdr:cNvPr id="5149" name="Check Box 29" hidden="1">
              <a:extLst>
                <a:ext uri="{63B3BB69-23CF-44E3-9099-C40C66FF867C}">
                  <a14:compatExt spid="_x0000_s5149"/>
                </a:ext>
                <a:ext uri="{FF2B5EF4-FFF2-40B4-BE49-F238E27FC236}">
                  <a16:creationId xmlns:a16="http://schemas.microsoft.com/office/drawing/2014/main" id="{5A00FE3E-0EED-4065-98ED-234C6DA67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385763</xdr:colOff>
          <xdr:row>55</xdr:row>
          <xdr:rowOff>109538</xdr:rowOff>
        </xdr:from>
        <xdr:ext cx="361950" cy="300037"/>
        <xdr:sp macro="" textlink="">
          <xdr:nvSpPr>
            <xdr:cNvPr id="5151" name="Check Box 31" hidden="1">
              <a:extLst>
                <a:ext uri="{63B3BB69-23CF-44E3-9099-C40C66FF867C}">
                  <a14:compatExt spid="_x0000_s5151"/>
                </a:ext>
                <a:ext uri="{FF2B5EF4-FFF2-40B4-BE49-F238E27FC236}">
                  <a16:creationId xmlns:a16="http://schemas.microsoft.com/office/drawing/2014/main" id="{D45B8825-F8CC-4660-A54E-6F308A25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03;&#35531;&#26360;&#39006;&#65288;&#35469;&#30693;&#30151;&#23550;&#24540;&#22411;&#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3;&#35531;&#26360;&#39006;&#65288;&#22812;&#38291;&#23550;&#24540;&#22411;&#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
      <sheetName val="付表2-1"/>
      <sheetName val="付表2-2"/>
      <sheetName val="参考様式1（1枚版）"/>
      <sheetName val="参考様式1（100名）"/>
      <sheetName val="シフト記号表"/>
      <sheetName val="【記載例】参考様式1"/>
      <sheetName val="【記載例】シフト記号表"/>
      <sheetName val="記入方法"/>
      <sheetName val="プルダウン・リスト"/>
      <sheetName val="参考様式2"/>
      <sheetName val="参考様式3"/>
      <sheetName val="参考様式4"/>
      <sheetName val="参考様式5"/>
      <sheetName val="参考様式6"/>
      <sheetName val="別紙①"/>
      <sheetName val="別紙②"/>
      <sheetName val="別紙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8" refreshError="1"/>
      <sheetData sheetId="9" refreshError="1"/>
      <sheetData sheetId="10"/>
      <sheetData sheetId="11" refreshError="1"/>
      <sheetData sheetId="12"/>
      <sheetData sheetId="13"/>
      <sheetData sheetId="14"/>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
      <sheetName val="付表"/>
      <sheetName val="参考様式1"/>
      <sheetName val="シフト記号表"/>
      <sheetName val="【記載例】参考様式1"/>
      <sheetName val="【記載例】シフト記号表"/>
      <sheetName val="記入方法"/>
      <sheetName val="プルダウン・リスト"/>
      <sheetName val="参考様式3"/>
      <sheetName val="参考様式4"/>
      <sheetName val="参考様式5"/>
      <sheetName val="参考様式6"/>
      <sheetName val="別紙①"/>
      <sheetName val="別紙②"/>
      <sheetName val="別紙③"/>
      <sheetName val="変更届出書"/>
      <sheetName val="再開届出書"/>
      <sheetName val="廃止・休止届出書"/>
      <sheetName val="指定辞退届出書"/>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7">
          <cell r="C17" t="str">
            <v>管理者</v>
          </cell>
          <cell r="D17" t="str">
            <v>オペレーター</v>
          </cell>
          <cell r="E17" t="str">
            <v>訪問介護員</v>
          </cell>
          <cell r="F17" t="str">
            <v>面接相談員</v>
          </cell>
          <cell r="G17" t="str">
            <v>ー</v>
          </cell>
          <cell r="H17" t="str">
            <v>ー</v>
          </cell>
          <cell r="I17" t="str">
            <v>ー</v>
          </cell>
          <cell r="J17" t="str">
            <v>ー</v>
          </cell>
          <cell r="K17" t="str">
            <v>ー</v>
          </cell>
          <cell r="L17" t="str">
            <v>ー</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CDD30-603E-4B70-AB33-11ED52454D06}">
  <sheetPr>
    <tabColor theme="7" tint="0.59999389629810485"/>
    <pageSetUpPr fitToPage="1"/>
  </sheetPr>
  <dimension ref="A1:V76"/>
  <sheetViews>
    <sheetView tabSelected="1" workbookViewId="0"/>
  </sheetViews>
  <sheetFormatPr defaultRowHeight="14.25" x14ac:dyDescent="0.7"/>
  <cols>
    <col min="1" max="1" width="5" style="232" customWidth="1"/>
    <col min="2" max="3" width="8.75" style="232" customWidth="1"/>
    <col min="4" max="13" width="4.0625" style="232" customWidth="1"/>
    <col min="14" max="14" width="6.9375" style="232" customWidth="1"/>
    <col min="15" max="15" width="11.75" style="232" customWidth="1"/>
    <col min="16" max="16" width="6.5625" style="232" customWidth="1"/>
    <col min="17" max="22" width="3.5625" style="232" customWidth="1"/>
    <col min="23" max="16384" width="9" style="232"/>
  </cols>
  <sheetData>
    <row r="1" spans="1:22" x14ac:dyDescent="0.7">
      <c r="A1" s="232" t="s">
        <v>366</v>
      </c>
    </row>
    <row r="2" spans="1:22" ht="19.149999999999999" customHeight="1" x14ac:dyDescent="0.7">
      <c r="O2" s="233" t="s">
        <v>367</v>
      </c>
      <c r="P2" s="306"/>
      <c r="Q2" s="306"/>
      <c r="R2" s="306"/>
      <c r="S2" s="306"/>
      <c r="T2" s="306"/>
      <c r="U2" s="306"/>
      <c r="V2" s="306"/>
    </row>
    <row r="3" spans="1:22" x14ac:dyDescent="0.7">
      <c r="E3" s="232" t="s">
        <v>368</v>
      </c>
      <c r="N3" s="358" t="s">
        <v>369</v>
      </c>
      <c r="O3" s="358"/>
      <c r="P3" s="358"/>
      <c r="Q3" s="234"/>
      <c r="R3" s="234"/>
    </row>
    <row r="4" spans="1:22" x14ac:dyDescent="0.7">
      <c r="E4" s="232" t="s">
        <v>370</v>
      </c>
      <c r="N4" s="358"/>
      <c r="O4" s="358"/>
      <c r="P4" s="358"/>
      <c r="Q4" s="234"/>
      <c r="R4" s="234"/>
    </row>
    <row r="5" spans="1:22" x14ac:dyDescent="0.7">
      <c r="O5" s="234"/>
      <c r="P5" s="234"/>
      <c r="Q5" s="234"/>
      <c r="R5" s="234"/>
    </row>
    <row r="6" spans="1:22" x14ac:dyDescent="0.7">
      <c r="P6" s="235" t="s">
        <v>27</v>
      </c>
      <c r="Q6" s="236"/>
      <c r="R6" s="236" t="s">
        <v>1</v>
      </c>
      <c r="S6" s="236"/>
      <c r="T6" s="236" t="s">
        <v>371</v>
      </c>
      <c r="U6" s="236"/>
      <c r="V6" s="236" t="s">
        <v>25</v>
      </c>
    </row>
    <row r="7" spans="1:22" x14ac:dyDescent="0.7">
      <c r="A7" s="232" t="s">
        <v>372</v>
      </c>
    </row>
    <row r="8" spans="1:22" ht="20.75" customHeight="1" x14ac:dyDescent="0.7">
      <c r="N8" s="232" t="s">
        <v>373</v>
      </c>
      <c r="O8" s="358"/>
      <c r="P8" s="358"/>
      <c r="Q8" s="358"/>
      <c r="R8" s="358"/>
      <c r="S8" s="358"/>
      <c r="T8" s="358"/>
      <c r="U8" s="358"/>
      <c r="V8" s="358"/>
    </row>
    <row r="9" spans="1:22" x14ac:dyDescent="0.7">
      <c r="L9" s="232" t="s">
        <v>374</v>
      </c>
    </row>
    <row r="10" spans="1:22" ht="20.75" customHeight="1" x14ac:dyDescent="0.7">
      <c r="N10" s="232" t="s">
        <v>375</v>
      </c>
      <c r="O10" s="358"/>
      <c r="P10" s="358"/>
      <c r="Q10" s="358"/>
      <c r="R10" s="358"/>
      <c r="S10" s="358"/>
      <c r="T10" s="358"/>
      <c r="U10" s="358"/>
      <c r="V10" s="358"/>
    </row>
    <row r="11" spans="1:22" ht="24" customHeight="1" x14ac:dyDescent="0.7">
      <c r="A11" s="232" t="s">
        <v>376</v>
      </c>
    </row>
    <row r="12" spans="1:22" ht="20.75" customHeight="1" x14ac:dyDescent="0.7">
      <c r="M12" s="307" t="s">
        <v>377</v>
      </c>
      <c r="N12" s="307"/>
      <c r="O12" s="307"/>
      <c r="P12" s="306"/>
      <c r="Q12" s="306"/>
      <c r="R12" s="306"/>
      <c r="S12" s="306"/>
      <c r="T12" s="306"/>
      <c r="U12" s="306"/>
      <c r="V12" s="306"/>
    </row>
    <row r="13" spans="1:22" ht="20.75" customHeight="1" x14ac:dyDescent="0.7">
      <c r="A13" s="310" t="s">
        <v>378</v>
      </c>
      <c r="B13" s="356" t="s">
        <v>379</v>
      </c>
      <c r="C13" s="330"/>
      <c r="D13" s="306"/>
      <c r="E13" s="306"/>
      <c r="F13" s="306"/>
      <c r="G13" s="306"/>
      <c r="H13" s="306"/>
      <c r="I13" s="306"/>
      <c r="J13" s="306"/>
      <c r="K13" s="306"/>
      <c r="L13" s="306"/>
      <c r="M13" s="306"/>
      <c r="N13" s="306"/>
      <c r="O13" s="306"/>
      <c r="P13" s="306"/>
      <c r="Q13" s="306"/>
      <c r="R13" s="306"/>
      <c r="S13" s="306"/>
      <c r="T13" s="306"/>
      <c r="U13" s="306"/>
      <c r="V13" s="306"/>
    </row>
    <row r="14" spans="1:22" ht="20.75" customHeight="1" x14ac:dyDescent="0.7">
      <c r="A14" s="310"/>
      <c r="B14" s="356" t="s">
        <v>380</v>
      </c>
      <c r="C14" s="330"/>
      <c r="D14" s="306"/>
      <c r="E14" s="306"/>
      <c r="F14" s="306"/>
      <c r="G14" s="306"/>
      <c r="H14" s="306"/>
      <c r="I14" s="306"/>
      <c r="J14" s="306"/>
      <c r="K14" s="306"/>
      <c r="L14" s="306"/>
      <c r="M14" s="306"/>
      <c r="N14" s="306"/>
      <c r="O14" s="306"/>
      <c r="P14" s="306"/>
      <c r="Q14" s="306"/>
      <c r="R14" s="306"/>
      <c r="S14" s="306"/>
      <c r="T14" s="306"/>
      <c r="U14" s="306"/>
      <c r="V14" s="306"/>
    </row>
    <row r="15" spans="1:22" ht="20.75" customHeight="1" x14ac:dyDescent="0.7">
      <c r="A15" s="310"/>
      <c r="B15" s="346" t="s">
        <v>381</v>
      </c>
      <c r="C15" s="316"/>
      <c r="D15" s="321" t="s">
        <v>382</v>
      </c>
      <c r="E15" s="322"/>
      <c r="F15" s="322"/>
      <c r="G15" s="322"/>
      <c r="H15" s="322"/>
      <c r="I15" s="322"/>
      <c r="J15" s="322"/>
      <c r="K15" s="322"/>
      <c r="L15" s="322"/>
      <c r="M15" s="322"/>
      <c r="N15" s="322"/>
      <c r="O15" s="237"/>
      <c r="P15" s="237"/>
      <c r="Q15" s="237"/>
      <c r="R15" s="237"/>
      <c r="S15" s="237"/>
      <c r="T15" s="237"/>
      <c r="U15" s="237"/>
      <c r="V15" s="238"/>
    </row>
    <row r="16" spans="1:22" ht="20.75" customHeight="1" x14ac:dyDescent="0.7">
      <c r="A16" s="310"/>
      <c r="B16" s="357"/>
      <c r="C16" s="318"/>
      <c r="D16" s="323"/>
      <c r="E16" s="324"/>
      <c r="F16" s="324"/>
      <c r="G16" s="324"/>
      <c r="H16" s="324"/>
      <c r="I16" s="324"/>
      <c r="J16" s="324"/>
      <c r="K16" s="324"/>
      <c r="L16" s="324"/>
      <c r="M16" s="324"/>
      <c r="N16" s="324"/>
      <c r="O16" s="324"/>
      <c r="P16" s="324"/>
      <c r="Q16" s="324"/>
      <c r="R16" s="324"/>
      <c r="S16" s="324"/>
      <c r="T16" s="324"/>
      <c r="U16" s="324"/>
      <c r="V16" s="325"/>
    </row>
    <row r="17" spans="1:22" ht="20.75" customHeight="1" x14ac:dyDescent="0.7">
      <c r="A17" s="310"/>
      <c r="B17" s="347"/>
      <c r="C17" s="320"/>
      <c r="D17" s="326" t="s">
        <v>383</v>
      </c>
      <c r="E17" s="327"/>
      <c r="F17" s="327"/>
      <c r="G17" s="327"/>
      <c r="H17" s="327"/>
      <c r="I17" s="327"/>
      <c r="J17" s="327"/>
      <c r="K17" s="327"/>
      <c r="L17" s="327"/>
      <c r="M17" s="327"/>
      <c r="N17" s="327"/>
      <c r="O17" s="327"/>
      <c r="P17" s="327"/>
      <c r="Q17" s="327"/>
      <c r="R17" s="327"/>
      <c r="S17" s="327"/>
      <c r="T17" s="327"/>
      <c r="U17" s="327"/>
      <c r="V17" s="328"/>
    </row>
    <row r="18" spans="1:22" ht="20.75" customHeight="1" x14ac:dyDescent="0.7">
      <c r="A18" s="310"/>
      <c r="B18" s="356" t="s">
        <v>384</v>
      </c>
      <c r="C18" s="330"/>
      <c r="D18" s="331" t="s">
        <v>385</v>
      </c>
      <c r="E18" s="332"/>
      <c r="F18" s="333"/>
      <c r="G18" s="334"/>
      <c r="H18" s="335"/>
      <c r="I18" s="335"/>
      <c r="J18" s="335"/>
      <c r="K18" s="335"/>
      <c r="L18" s="335"/>
      <c r="M18" s="335"/>
      <c r="N18" s="336"/>
      <c r="O18" s="233" t="s">
        <v>386</v>
      </c>
      <c r="P18" s="306"/>
      <c r="Q18" s="306"/>
      <c r="R18" s="306"/>
      <c r="S18" s="306"/>
      <c r="T18" s="306"/>
      <c r="U18" s="306"/>
      <c r="V18" s="306"/>
    </row>
    <row r="19" spans="1:22" ht="20.75" customHeight="1" x14ac:dyDescent="0.7">
      <c r="A19" s="310"/>
      <c r="B19" s="356" t="s">
        <v>387</v>
      </c>
      <c r="C19" s="330"/>
      <c r="D19" s="331"/>
      <c r="E19" s="332"/>
      <c r="F19" s="332"/>
      <c r="G19" s="332"/>
      <c r="H19" s="332"/>
      <c r="I19" s="332"/>
      <c r="J19" s="332"/>
      <c r="K19" s="333"/>
      <c r="L19" s="331" t="s">
        <v>388</v>
      </c>
      <c r="M19" s="332"/>
      <c r="N19" s="333"/>
      <c r="O19" s="306"/>
      <c r="P19" s="306"/>
      <c r="Q19" s="306"/>
      <c r="R19" s="306"/>
      <c r="S19" s="306"/>
      <c r="T19" s="306"/>
      <c r="U19" s="306"/>
      <c r="V19" s="306"/>
    </row>
    <row r="20" spans="1:22" ht="24.4" customHeight="1" x14ac:dyDescent="0.7">
      <c r="A20" s="310"/>
      <c r="B20" s="346" t="s">
        <v>389</v>
      </c>
      <c r="C20" s="316"/>
      <c r="D20" s="348" t="s">
        <v>390</v>
      </c>
      <c r="E20" s="349"/>
      <c r="F20" s="348"/>
      <c r="G20" s="350"/>
      <c r="H20" s="350"/>
      <c r="I20" s="350"/>
      <c r="J20" s="350"/>
      <c r="K20" s="349"/>
      <c r="L20" s="351" t="s">
        <v>379</v>
      </c>
      <c r="M20" s="352"/>
      <c r="N20" s="352"/>
      <c r="O20" s="353"/>
      <c r="P20" s="239" t="s">
        <v>391</v>
      </c>
      <c r="Q20" s="237"/>
      <c r="R20" s="237"/>
      <c r="S20" s="237"/>
      <c r="T20" s="237"/>
      <c r="U20" s="237"/>
      <c r="V20" s="238"/>
    </row>
    <row r="21" spans="1:22" ht="34.15" customHeight="1" x14ac:dyDescent="0.7">
      <c r="A21" s="310"/>
      <c r="B21" s="347"/>
      <c r="C21" s="320"/>
      <c r="D21" s="337"/>
      <c r="E21" s="339"/>
      <c r="F21" s="337"/>
      <c r="G21" s="338"/>
      <c r="H21" s="338"/>
      <c r="I21" s="338"/>
      <c r="J21" s="338"/>
      <c r="K21" s="339"/>
      <c r="L21" s="326" t="s">
        <v>392</v>
      </c>
      <c r="M21" s="327"/>
      <c r="N21" s="354"/>
      <c r="O21" s="355"/>
      <c r="P21" s="337"/>
      <c r="Q21" s="338"/>
      <c r="R21" s="338"/>
      <c r="S21" s="338"/>
      <c r="T21" s="338"/>
      <c r="U21" s="338"/>
      <c r="V21" s="339"/>
    </row>
    <row r="22" spans="1:22" ht="20.75" customHeight="1" x14ac:dyDescent="0.7">
      <c r="A22" s="310"/>
      <c r="B22" s="340" t="s">
        <v>393</v>
      </c>
      <c r="C22" s="341"/>
      <c r="D22" s="321" t="s">
        <v>382</v>
      </c>
      <c r="E22" s="322"/>
      <c r="F22" s="322"/>
      <c r="G22" s="322"/>
      <c r="H22" s="322"/>
      <c r="I22" s="322"/>
      <c r="J22" s="322"/>
      <c r="K22" s="322"/>
      <c r="L22" s="322"/>
      <c r="M22" s="322"/>
      <c r="N22" s="322"/>
      <c r="O22" s="237"/>
      <c r="P22" s="237"/>
      <c r="Q22" s="237"/>
      <c r="R22" s="237"/>
      <c r="S22" s="237"/>
      <c r="T22" s="237"/>
      <c r="U22" s="237"/>
      <c r="V22" s="238"/>
    </row>
    <row r="23" spans="1:22" ht="20.75" customHeight="1" x14ac:dyDescent="0.7">
      <c r="A23" s="310"/>
      <c r="B23" s="342"/>
      <c r="C23" s="343"/>
      <c r="D23" s="323"/>
      <c r="E23" s="324"/>
      <c r="F23" s="324"/>
      <c r="G23" s="324"/>
      <c r="H23" s="324"/>
      <c r="I23" s="324"/>
      <c r="J23" s="324"/>
      <c r="K23" s="324"/>
      <c r="L23" s="324"/>
      <c r="M23" s="324"/>
      <c r="N23" s="324"/>
      <c r="O23" s="324"/>
      <c r="P23" s="324"/>
      <c r="Q23" s="324"/>
      <c r="R23" s="324"/>
      <c r="S23" s="324"/>
      <c r="T23" s="324"/>
      <c r="U23" s="324"/>
      <c r="V23" s="325"/>
    </row>
    <row r="24" spans="1:22" ht="20.75" customHeight="1" x14ac:dyDescent="0.7">
      <c r="A24" s="310"/>
      <c r="B24" s="344"/>
      <c r="C24" s="345"/>
      <c r="D24" s="326"/>
      <c r="E24" s="327"/>
      <c r="F24" s="327"/>
      <c r="G24" s="327"/>
      <c r="H24" s="327"/>
      <c r="I24" s="327"/>
      <c r="J24" s="327"/>
      <c r="K24" s="327"/>
      <c r="L24" s="327"/>
      <c r="M24" s="327"/>
      <c r="N24" s="327"/>
      <c r="O24" s="327"/>
      <c r="P24" s="327"/>
      <c r="Q24" s="327"/>
      <c r="R24" s="327"/>
      <c r="S24" s="327"/>
      <c r="T24" s="327"/>
      <c r="U24" s="327"/>
      <c r="V24" s="328"/>
    </row>
    <row r="25" spans="1:22" ht="20.75" customHeight="1" x14ac:dyDescent="0.7">
      <c r="A25" s="310" t="s">
        <v>394</v>
      </c>
      <c r="B25" s="329" t="s">
        <v>379</v>
      </c>
      <c r="C25" s="330"/>
      <c r="D25" s="306"/>
      <c r="E25" s="306"/>
      <c r="F25" s="306"/>
      <c r="G25" s="306"/>
      <c r="H25" s="306"/>
      <c r="I25" s="306"/>
      <c r="J25" s="306"/>
      <c r="K25" s="306"/>
      <c r="L25" s="306"/>
      <c r="M25" s="306"/>
      <c r="N25" s="306"/>
      <c r="O25" s="306"/>
      <c r="P25" s="306"/>
      <c r="Q25" s="306"/>
      <c r="R25" s="306"/>
      <c r="S25" s="306"/>
      <c r="T25" s="306"/>
      <c r="U25" s="306"/>
      <c r="V25" s="306"/>
    </row>
    <row r="26" spans="1:22" ht="20.75" customHeight="1" x14ac:dyDescent="0.7">
      <c r="A26" s="310"/>
      <c r="B26" s="329" t="s">
        <v>380</v>
      </c>
      <c r="C26" s="330"/>
      <c r="D26" s="306"/>
      <c r="E26" s="306"/>
      <c r="F26" s="306"/>
      <c r="G26" s="306"/>
      <c r="H26" s="306"/>
      <c r="I26" s="306"/>
      <c r="J26" s="306"/>
      <c r="K26" s="306"/>
      <c r="L26" s="306"/>
      <c r="M26" s="306"/>
      <c r="N26" s="306"/>
      <c r="O26" s="306"/>
      <c r="P26" s="306"/>
      <c r="Q26" s="306"/>
      <c r="R26" s="306"/>
      <c r="S26" s="306"/>
      <c r="T26" s="306"/>
      <c r="U26" s="306"/>
      <c r="V26" s="306"/>
    </row>
    <row r="27" spans="1:22" ht="20.75" customHeight="1" x14ac:dyDescent="0.7">
      <c r="A27" s="310"/>
      <c r="B27" s="315" t="s">
        <v>395</v>
      </c>
      <c r="C27" s="316"/>
      <c r="D27" s="321" t="s">
        <v>382</v>
      </c>
      <c r="E27" s="322"/>
      <c r="F27" s="322"/>
      <c r="G27" s="322"/>
      <c r="H27" s="322"/>
      <c r="I27" s="322"/>
      <c r="J27" s="322"/>
      <c r="K27" s="322"/>
      <c r="L27" s="322"/>
      <c r="M27" s="322"/>
      <c r="N27" s="322"/>
      <c r="O27" s="237"/>
      <c r="P27" s="237"/>
      <c r="Q27" s="237"/>
      <c r="R27" s="237"/>
      <c r="S27" s="237"/>
      <c r="T27" s="237"/>
      <c r="U27" s="237"/>
      <c r="V27" s="238"/>
    </row>
    <row r="28" spans="1:22" ht="20.75" customHeight="1" x14ac:dyDescent="0.7">
      <c r="A28" s="310"/>
      <c r="B28" s="317"/>
      <c r="C28" s="318"/>
      <c r="D28" s="323"/>
      <c r="E28" s="324"/>
      <c r="F28" s="324"/>
      <c r="G28" s="324"/>
      <c r="H28" s="324"/>
      <c r="I28" s="324"/>
      <c r="J28" s="324"/>
      <c r="K28" s="324"/>
      <c r="L28" s="324"/>
      <c r="M28" s="324"/>
      <c r="N28" s="324"/>
      <c r="O28" s="324"/>
      <c r="P28" s="324"/>
      <c r="Q28" s="324"/>
      <c r="R28" s="324"/>
      <c r="S28" s="324"/>
      <c r="T28" s="324"/>
      <c r="U28" s="324"/>
      <c r="V28" s="325"/>
    </row>
    <row r="29" spans="1:22" ht="20.75" customHeight="1" x14ac:dyDescent="0.7">
      <c r="A29" s="310"/>
      <c r="B29" s="319"/>
      <c r="C29" s="320"/>
      <c r="D29" s="326"/>
      <c r="E29" s="327"/>
      <c r="F29" s="327"/>
      <c r="G29" s="327"/>
      <c r="H29" s="327"/>
      <c r="I29" s="327"/>
      <c r="J29" s="327"/>
      <c r="K29" s="327"/>
      <c r="L29" s="327"/>
      <c r="M29" s="327"/>
      <c r="N29" s="327"/>
      <c r="O29" s="327"/>
      <c r="P29" s="327"/>
      <c r="Q29" s="327"/>
      <c r="R29" s="327"/>
      <c r="S29" s="327"/>
      <c r="T29" s="327"/>
      <c r="U29" s="327"/>
      <c r="V29" s="328"/>
    </row>
    <row r="30" spans="1:22" ht="20.75" customHeight="1" x14ac:dyDescent="0.7">
      <c r="A30" s="310"/>
      <c r="B30" s="329" t="s">
        <v>384</v>
      </c>
      <c r="C30" s="330"/>
      <c r="D30" s="331" t="s">
        <v>385</v>
      </c>
      <c r="E30" s="332"/>
      <c r="F30" s="333"/>
      <c r="G30" s="334"/>
      <c r="H30" s="335"/>
      <c r="I30" s="335"/>
      <c r="J30" s="335"/>
      <c r="K30" s="335"/>
      <c r="L30" s="335"/>
      <c r="M30" s="335"/>
      <c r="N30" s="336"/>
      <c r="O30" s="233" t="s">
        <v>386</v>
      </c>
      <c r="P30" s="306"/>
      <c r="Q30" s="306"/>
      <c r="R30" s="306"/>
      <c r="S30" s="306"/>
      <c r="T30" s="306"/>
      <c r="U30" s="306"/>
      <c r="V30" s="306"/>
    </row>
    <row r="31" spans="1:22" ht="34.25" customHeight="1" x14ac:dyDescent="0.7">
      <c r="A31" s="310"/>
      <c r="B31" s="307" t="s">
        <v>396</v>
      </c>
      <c r="C31" s="307"/>
      <c r="D31" s="307"/>
      <c r="E31" s="307"/>
      <c r="F31" s="307"/>
      <c r="G31" s="307"/>
      <c r="H31" s="307"/>
      <c r="I31" s="307"/>
      <c r="J31" s="307"/>
      <c r="K31" s="307"/>
      <c r="L31" s="307"/>
      <c r="M31" s="307"/>
      <c r="N31" s="311" t="s">
        <v>397</v>
      </c>
      <c r="O31" s="312" t="s">
        <v>398</v>
      </c>
      <c r="P31" s="314" t="s">
        <v>399</v>
      </c>
      <c r="Q31" s="314"/>
      <c r="R31" s="314"/>
      <c r="S31" s="314"/>
      <c r="T31" s="314"/>
      <c r="U31" s="307" t="s">
        <v>400</v>
      </c>
      <c r="V31" s="307"/>
    </row>
    <row r="32" spans="1:22" ht="34.25" customHeight="1" x14ac:dyDescent="0.7">
      <c r="A32" s="310"/>
      <c r="B32" s="307"/>
      <c r="C32" s="307"/>
      <c r="D32" s="307"/>
      <c r="E32" s="307"/>
      <c r="F32" s="307"/>
      <c r="G32" s="307"/>
      <c r="H32" s="307"/>
      <c r="I32" s="307"/>
      <c r="J32" s="307"/>
      <c r="K32" s="307"/>
      <c r="L32" s="307"/>
      <c r="M32" s="307"/>
      <c r="N32" s="307"/>
      <c r="O32" s="313"/>
      <c r="P32" s="312" t="s">
        <v>401</v>
      </c>
      <c r="Q32" s="313"/>
      <c r="R32" s="312" t="s">
        <v>402</v>
      </c>
      <c r="S32" s="313"/>
      <c r="T32" s="313"/>
      <c r="U32" s="307"/>
      <c r="V32" s="307"/>
    </row>
    <row r="33" spans="1:22" ht="20.75" customHeight="1" x14ac:dyDescent="0.7">
      <c r="A33" s="310"/>
      <c r="B33" s="310" t="s">
        <v>403</v>
      </c>
      <c r="C33" s="306" t="s">
        <v>404</v>
      </c>
      <c r="D33" s="306"/>
      <c r="E33" s="306"/>
      <c r="F33" s="306"/>
      <c r="G33" s="306"/>
      <c r="H33" s="306"/>
      <c r="I33" s="306"/>
      <c r="J33" s="306"/>
      <c r="K33" s="306"/>
      <c r="L33" s="306"/>
      <c r="M33" s="306"/>
      <c r="N33" s="240"/>
      <c r="O33" s="240"/>
      <c r="P33" s="306"/>
      <c r="Q33" s="306"/>
      <c r="R33" s="306"/>
      <c r="S33" s="306"/>
      <c r="T33" s="306"/>
      <c r="U33" s="307" t="s">
        <v>405</v>
      </c>
      <c r="V33" s="307"/>
    </row>
    <row r="34" spans="1:22" ht="20.75" customHeight="1" x14ac:dyDescent="0.7">
      <c r="A34" s="310"/>
      <c r="B34" s="310"/>
      <c r="C34" s="306" t="s">
        <v>406</v>
      </c>
      <c r="D34" s="306"/>
      <c r="E34" s="306"/>
      <c r="F34" s="306"/>
      <c r="G34" s="306"/>
      <c r="H34" s="306"/>
      <c r="I34" s="306"/>
      <c r="J34" s="306"/>
      <c r="K34" s="306"/>
      <c r="L34" s="306"/>
      <c r="M34" s="306"/>
      <c r="N34" s="240"/>
      <c r="O34" s="240"/>
      <c r="P34" s="306"/>
      <c r="Q34" s="306"/>
      <c r="R34" s="306"/>
      <c r="S34" s="306"/>
      <c r="T34" s="306"/>
      <c r="U34" s="307" t="s">
        <v>407</v>
      </c>
      <c r="V34" s="307"/>
    </row>
    <row r="35" spans="1:22" ht="20.75" customHeight="1" x14ac:dyDescent="0.7">
      <c r="A35" s="310"/>
      <c r="B35" s="310"/>
      <c r="C35" s="306" t="s">
        <v>408</v>
      </c>
      <c r="D35" s="306"/>
      <c r="E35" s="306"/>
      <c r="F35" s="306"/>
      <c r="G35" s="306"/>
      <c r="H35" s="306"/>
      <c r="I35" s="306"/>
      <c r="J35" s="306"/>
      <c r="K35" s="306"/>
      <c r="L35" s="306"/>
      <c r="M35" s="306"/>
      <c r="N35" s="240"/>
      <c r="O35" s="240"/>
      <c r="P35" s="306"/>
      <c r="Q35" s="306"/>
      <c r="R35" s="306"/>
      <c r="S35" s="306"/>
      <c r="T35" s="306"/>
      <c r="U35" s="307" t="s">
        <v>409</v>
      </c>
      <c r="V35" s="307"/>
    </row>
    <row r="36" spans="1:22" ht="20.75" customHeight="1" x14ac:dyDescent="0.7">
      <c r="A36" s="310"/>
      <c r="B36" s="310"/>
      <c r="C36" s="306" t="s">
        <v>410</v>
      </c>
      <c r="D36" s="306"/>
      <c r="E36" s="306"/>
      <c r="F36" s="306"/>
      <c r="G36" s="306"/>
      <c r="H36" s="306"/>
      <c r="I36" s="306"/>
      <c r="J36" s="306"/>
      <c r="K36" s="306"/>
      <c r="L36" s="306"/>
      <c r="M36" s="306"/>
      <c r="N36" s="240"/>
      <c r="O36" s="240"/>
      <c r="P36" s="306"/>
      <c r="Q36" s="306"/>
      <c r="R36" s="306"/>
      <c r="S36" s="306"/>
      <c r="T36" s="306"/>
      <c r="U36" s="307" t="s">
        <v>411</v>
      </c>
      <c r="V36" s="307"/>
    </row>
    <row r="37" spans="1:22" ht="20.75" customHeight="1" x14ac:dyDescent="0.7">
      <c r="A37" s="310"/>
      <c r="B37" s="310"/>
      <c r="C37" s="306" t="s">
        <v>237</v>
      </c>
      <c r="D37" s="306"/>
      <c r="E37" s="306"/>
      <c r="F37" s="306"/>
      <c r="G37" s="306"/>
      <c r="H37" s="306"/>
      <c r="I37" s="306"/>
      <c r="J37" s="306"/>
      <c r="K37" s="306"/>
      <c r="L37" s="306"/>
      <c r="M37" s="306"/>
      <c r="N37" s="240"/>
      <c r="O37" s="240"/>
      <c r="P37" s="306"/>
      <c r="Q37" s="306"/>
      <c r="R37" s="306"/>
      <c r="S37" s="306"/>
      <c r="T37" s="306"/>
      <c r="U37" s="307" t="s">
        <v>412</v>
      </c>
      <c r="V37" s="307"/>
    </row>
    <row r="38" spans="1:22" ht="20.75" customHeight="1" x14ac:dyDescent="0.7">
      <c r="A38" s="310"/>
      <c r="B38" s="310"/>
      <c r="C38" s="306" t="s">
        <v>413</v>
      </c>
      <c r="D38" s="306"/>
      <c r="E38" s="306"/>
      <c r="F38" s="306"/>
      <c r="G38" s="306"/>
      <c r="H38" s="306"/>
      <c r="I38" s="306"/>
      <c r="J38" s="306"/>
      <c r="K38" s="306"/>
      <c r="L38" s="306"/>
      <c r="M38" s="306"/>
      <c r="N38" s="240"/>
      <c r="O38" s="240"/>
      <c r="P38" s="306"/>
      <c r="Q38" s="306"/>
      <c r="R38" s="306"/>
      <c r="S38" s="306"/>
      <c r="T38" s="306"/>
      <c r="U38" s="307" t="s">
        <v>414</v>
      </c>
      <c r="V38" s="307"/>
    </row>
    <row r="39" spans="1:22" ht="20.75" customHeight="1" x14ac:dyDescent="0.7">
      <c r="A39" s="310"/>
      <c r="B39" s="310"/>
      <c r="C39" s="306" t="s">
        <v>415</v>
      </c>
      <c r="D39" s="306"/>
      <c r="E39" s="306"/>
      <c r="F39" s="306"/>
      <c r="G39" s="306"/>
      <c r="H39" s="306"/>
      <c r="I39" s="306"/>
      <c r="J39" s="306"/>
      <c r="K39" s="306"/>
      <c r="L39" s="306"/>
      <c r="M39" s="306"/>
      <c r="N39" s="240"/>
      <c r="O39" s="240"/>
      <c r="P39" s="306"/>
      <c r="Q39" s="306"/>
      <c r="R39" s="306"/>
      <c r="S39" s="306"/>
      <c r="T39" s="306"/>
      <c r="U39" s="307" t="s">
        <v>416</v>
      </c>
      <c r="V39" s="307"/>
    </row>
    <row r="40" spans="1:22" ht="20.75" customHeight="1" x14ac:dyDescent="0.7">
      <c r="A40" s="310"/>
      <c r="B40" s="310"/>
      <c r="C40" s="306" t="s">
        <v>417</v>
      </c>
      <c r="D40" s="306"/>
      <c r="E40" s="306"/>
      <c r="F40" s="306"/>
      <c r="G40" s="306"/>
      <c r="H40" s="306"/>
      <c r="I40" s="306"/>
      <c r="J40" s="306"/>
      <c r="K40" s="306"/>
      <c r="L40" s="306"/>
      <c r="M40" s="306"/>
      <c r="N40" s="240"/>
      <c r="O40" s="240"/>
      <c r="P40" s="306"/>
      <c r="Q40" s="306"/>
      <c r="R40" s="306"/>
      <c r="S40" s="306"/>
      <c r="T40" s="306"/>
      <c r="U40" s="307" t="s">
        <v>418</v>
      </c>
      <c r="V40" s="307"/>
    </row>
    <row r="41" spans="1:22" ht="20.75" customHeight="1" x14ac:dyDescent="0.7">
      <c r="A41" s="310"/>
      <c r="B41" s="310"/>
      <c r="C41" s="306" t="s">
        <v>419</v>
      </c>
      <c r="D41" s="306"/>
      <c r="E41" s="306"/>
      <c r="F41" s="306"/>
      <c r="G41" s="306"/>
      <c r="H41" s="306"/>
      <c r="I41" s="306"/>
      <c r="J41" s="306"/>
      <c r="K41" s="306"/>
      <c r="L41" s="306"/>
      <c r="M41" s="306"/>
      <c r="N41" s="240"/>
      <c r="O41" s="240"/>
      <c r="P41" s="306"/>
      <c r="Q41" s="306"/>
      <c r="R41" s="306"/>
      <c r="S41" s="306"/>
      <c r="T41" s="306"/>
      <c r="U41" s="307" t="s">
        <v>420</v>
      </c>
      <c r="V41" s="307"/>
    </row>
    <row r="42" spans="1:22" ht="20.75" customHeight="1" x14ac:dyDescent="0.7">
      <c r="A42" s="310"/>
      <c r="B42" s="308" t="s">
        <v>421</v>
      </c>
      <c r="C42" s="306" t="s">
        <v>422</v>
      </c>
      <c r="D42" s="306"/>
      <c r="E42" s="306"/>
      <c r="F42" s="306"/>
      <c r="G42" s="306"/>
      <c r="H42" s="306"/>
      <c r="I42" s="306"/>
      <c r="J42" s="306"/>
      <c r="K42" s="306"/>
      <c r="L42" s="306"/>
      <c r="M42" s="306"/>
      <c r="N42" s="240"/>
      <c r="O42" s="240"/>
      <c r="P42" s="306"/>
      <c r="Q42" s="306"/>
      <c r="R42" s="306"/>
      <c r="S42" s="306"/>
      <c r="T42" s="306"/>
      <c r="U42" s="307" t="s">
        <v>407</v>
      </c>
      <c r="V42" s="307"/>
    </row>
    <row r="43" spans="1:22" ht="20.75" customHeight="1" x14ac:dyDescent="0.7">
      <c r="A43" s="310"/>
      <c r="B43" s="309"/>
      <c r="C43" s="306" t="s">
        <v>423</v>
      </c>
      <c r="D43" s="306"/>
      <c r="E43" s="306"/>
      <c r="F43" s="306"/>
      <c r="G43" s="306"/>
      <c r="H43" s="306"/>
      <c r="I43" s="306"/>
      <c r="J43" s="306"/>
      <c r="K43" s="306"/>
      <c r="L43" s="306"/>
      <c r="M43" s="306"/>
      <c r="N43" s="240"/>
      <c r="O43" s="240"/>
      <c r="P43" s="306"/>
      <c r="Q43" s="306"/>
      <c r="R43" s="306"/>
      <c r="S43" s="306"/>
      <c r="T43" s="306"/>
      <c r="U43" s="307" t="s">
        <v>409</v>
      </c>
      <c r="V43" s="307"/>
    </row>
    <row r="44" spans="1:22" ht="20.65" customHeight="1" x14ac:dyDescent="0.7">
      <c r="A44" s="310"/>
      <c r="B44" s="309"/>
      <c r="C44" s="306" t="s">
        <v>424</v>
      </c>
      <c r="D44" s="306"/>
      <c r="E44" s="306"/>
      <c r="F44" s="306"/>
      <c r="G44" s="306"/>
      <c r="H44" s="306"/>
      <c r="I44" s="306"/>
      <c r="J44" s="306"/>
      <c r="K44" s="306"/>
      <c r="L44" s="306"/>
      <c r="M44" s="306"/>
      <c r="N44" s="240"/>
      <c r="O44" s="240"/>
      <c r="P44" s="306"/>
      <c r="Q44" s="306"/>
      <c r="R44" s="306"/>
      <c r="S44" s="306"/>
      <c r="T44" s="306"/>
      <c r="U44" s="307" t="s">
        <v>411</v>
      </c>
      <c r="V44" s="307"/>
    </row>
    <row r="45" spans="1:22" ht="20.75" customHeight="1" x14ac:dyDescent="0.7">
      <c r="A45" s="306" t="s">
        <v>425</v>
      </c>
      <c r="B45" s="306"/>
      <c r="C45" s="306"/>
      <c r="D45" s="240"/>
      <c r="E45" s="240"/>
      <c r="F45" s="240"/>
      <c r="G45" s="240"/>
      <c r="H45" s="240"/>
      <c r="I45" s="240"/>
      <c r="J45" s="240"/>
      <c r="K45" s="240"/>
      <c r="L45" s="240"/>
      <c r="M45" s="240"/>
      <c r="N45" s="306" t="s">
        <v>426</v>
      </c>
      <c r="O45" s="306"/>
      <c r="P45" s="306"/>
      <c r="Q45" s="306"/>
      <c r="R45" s="306"/>
      <c r="S45" s="306"/>
      <c r="T45" s="306"/>
      <c r="U45" s="306"/>
      <c r="V45" s="306"/>
    </row>
    <row r="46" spans="1:22" ht="20.75" customHeight="1" x14ac:dyDescent="0.7">
      <c r="A46" s="306" t="s">
        <v>427</v>
      </c>
      <c r="B46" s="306"/>
      <c r="C46" s="306"/>
      <c r="D46" s="306"/>
      <c r="E46" s="306"/>
      <c r="F46" s="306"/>
      <c r="G46" s="306"/>
      <c r="H46" s="306"/>
      <c r="I46" s="306"/>
      <c r="J46" s="306"/>
      <c r="K46" s="306"/>
      <c r="L46" s="306"/>
      <c r="M46" s="306"/>
      <c r="N46" s="306"/>
      <c r="O46" s="306"/>
      <c r="P46" s="306"/>
      <c r="Q46" s="306"/>
      <c r="R46" s="306"/>
      <c r="S46" s="306"/>
      <c r="T46" s="306"/>
      <c r="U46" s="306"/>
      <c r="V46" s="306"/>
    </row>
    <row r="47" spans="1:22" ht="20.75" customHeight="1" x14ac:dyDescent="0.7">
      <c r="A47" s="306" t="s">
        <v>428</v>
      </c>
      <c r="B47" s="306"/>
      <c r="C47" s="306"/>
      <c r="D47" s="306"/>
      <c r="E47" s="306"/>
      <c r="F47" s="306"/>
      <c r="G47" s="240"/>
      <c r="H47" s="240"/>
      <c r="I47" s="240"/>
      <c r="J47" s="240"/>
      <c r="K47" s="240"/>
      <c r="L47" s="240"/>
      <c r="M47" s="240"/>
      <c r="N47" s="306"/>
      <c r="O47" s="306"/>
      <c r="P47" s="306"/>
      <c r="Q47" s="306"/>
      <c r="R47" s="306"/>
      <c r="S47" s="306"/>
      <c r="T47" s="306"/>
      <c r="U47" s="306"/>
      <c r="V47" s="306"/>
    </row>
    <row r="48" spans="1:22" ht="20.75" customHeight="1" x14ac:dyDescent="0.7">
      <c r="A48" s="232" t="s">
        <v>429</v>
      </c>
      <c r="B48" s="232" t="s">
        <v>430</v>
      </c>
    </row>
    <row r="49" spans="2:2" ht="20.75" customHeight="1" x14ac:dyDescent="0.7">
      <c r="B49" s="232" t="s">
        <v>431</v>
      </c>
    </row>
    <row r="50" spans="2:2" ht="20.75" customHeight="1" x14ac:dyDescent="0.7">
      <c r="B50" s="232" t="s">
        <v>432</v>
      </c>
    </row>
    <row r="51" spans="2:2" ht="20.75" customHeight="1" x14ac:dyDescent="0.7">
      <c r="B51" s="232" t="s">
        <v>433</v>
      </c>
    </row>
    <row r="52" spans="2:2" ht="20.75" customHeight="1" x14ac:dyDescent="0.7">
      <c r="B52" s="232" t="s">
        <v>434</v>
      </c>
    </row>
    <row r="53" spans="2:2" ht="20.75" customHeight="1" x14ac:dyDescent="0.7">
      <c r="B53" s="232" t="s">
        <v>435</v>
      </c>
    </row>
    <row r="54" spans="2:2" ht="20.75" customHeight="1" x14ac:dyDescent="0.7">
      <c r="B54" s="232" t="s">
        <v>436</v>
      </c>
    </row>
    <row r="55" spans="2:2" ht="20.75" customHeight="1" x14ac:dyDescent="0.7">
      <c r="B55" s="232" t="s">
        <v>437</v>
      </c>
    </row>
    <row r="56" spans="2:2" ht="20.75" customHeight="1" x14ac:dyDescent="0.7">
      <c r="B56" s="232" t="s">
        <v>438</v>
      </c>
    </row>
    <row r="57" spans="2:2" ht="20.75" customHeight="1" x14ac:dyDescent="0.7">
      <c r="B57" s="232" t="s">
        <v>439</v>
      </c>
    </row>
    <row r="58" spans="2:2" ht="20.75" customHeight="1" x14ac:dyDescent="0.7">
      <c r="B58" s="232" t="s">
        <v>440</v>
      </c>
    </row>
    <row r="59" spans="2:2" ht="20.75" customHeight="1" x14ac:dyDescent="0.7">
      <c r="B59" s="232" t="s">
        <v>441</v>
      </c>
    </row>
    <row r="60" spans="2:2" ht="20.75" customHeight="1" x14ac:dyDescent="0.7">
      <c r="B60" s="232" t="s">
        <v>442</v>
      </c>
    </row>
    <row r="61" spans="2:2" ht="20.75" customHeight="1" x14ac:dyDescent="0.7">
      <c r="B61" s="232" t="s">
        <v>443</v>
      </c>
    </row>
    <row r="62" spans="2:2" ht="20.75" customHeight="1" x14ac:dyDescent="0.7">
      <c r="B62" s="232" t="s">
        <v>444</v>
      </c>
    </row>
    <row r="63" spans="2:2" ht="20.75" customHeight="1" x14ac:dyDescent="0.7">
      <c r="B63" s="232" t="s">
        <v>445</v>
      </c>
    </row>
    <row r="64" spans="2:2" ht="20.75" customHeight="1" x14ac:dyDescent="0.7">
      <c r="B64" s="232" t="s">
        <v>446</v>
      </c>
    </row>
    <row r="65" spans="2:2" ht="20.75" customHeight="1" x14ac:dyDescent="0.7">
      <c r="B65" s="232" t="s">
        <v>447</v>
      </c>
    </row>
    <row r="66" spans="2:2" ht="20.75" customHeight="1" x14ac:dyDescent="0.7"/>
    <row r="67" spans="2:2" ht="20.75" customHeight="1" x14ac:dyDescent="0.7"/>
    <row r="68" spans="2:2" ht="20.75" customHeight="1" x14ac:dyDescent="0.7"/>
    <row r="69" spans="2:2" ht="20.75" customHeight="1" x14ac:dyDescent="0.7"/>
    <row r="70" spans="2:2" ht="20.75" customHeight="1" x14ac:dyDescent="0.7"/>
    <row r="71" spans="2:2" ht="20.75" customHeight="1" x14ac:dyDescent="0.7"/>
    <row r="72" spans="2:2" ht="20.75" customHeight="1" x14ac:dyDescent="0.7"/>
    <row r="73" spans="2:2" ht="20.75" customHeight="1" x14ac:dyDescent="0.7"/>
    <row r="74" spans="2:2" ht="20.75" customHeight="1" x14ac:dyDescent="0.7"/>
    <row r="75" spans="2:2" ht="20.75" customHeight="1" x14ac:dyDescent="0.7"/>
    <row r="76" spans="2:2" ht="20.75" customHeight="1" x14ac:dyDescent="0.7"/>
  </sheetData>
  <mergeCells count="112">
    <mergeCell ref="P2:V2"/>
    <mergeCell ref="N3:P4"/>
    <mergeCell ref="O8:V8"/>
    <mergeCell ref="O10:V10"/>
    <mergeCell ref="M12:O12"/>
    <mergeCell ref="P12:V12"/>
    <mergeCell ref="B18:C18"/>
    <mergeCell ref="D18:F18"/>
    <mergeCell ref="G18:N18"/>
    <mergeCell ref="P18:V18"/>
    <mergeCell ref="B19:C19"/>
    <mergeCell ref="D19:K19"/>
    <mergeCell ref="L19:N19"/>
    <mergeCell ref="O19:V19"/>
    <mergeCell ref="A13:A24"/>
    <mergeCell ref="B13:C13"/>
    <mergeCell ref="D13:V13"/>
    <mergeCell ref="B14:C14"/>
    <mergeCell ref="D14:V14"/>
    <mergeCell ref="B15:C17"/>
    <mergeCell ref="D15:N15"/>
    <mergeCell ref="D16:V16"/>
    <mergeCell ref="D17:H17"/>
    <mergeCell ref="I17:V17"/>
    <mergeCell ref="P21:V21"/>
    <mergeCell ref="B22:C24"/>
    <mergeCell ref="D22:N22"/>
    <mergeCell ref="D23:V23"/>
    <mergeCell ref="D24:V24"/>
    <mergeCell ref="A25:A44"/>
    <mergeCell ref="B25:C25"/>
    <mergeCell ref="D25:V25"/>
    <mergeCell ref="B26:C26"/>
    <mergeCell ref="D26:V26"/>
    <mergeCell ref="B20:C21"/>
    <mergeCell ref="D20:E21"/>
    <mergeCell ref="F20:K21"/>
    <mergeCell ref="L20:M20"/>
    <mergeCell ref="N20:O20"/>
    <mergeCell ref="L21:M21"/>
    <mergeCell ref="N21:O21"/>
    <mergeCell ref="B31:M32"/>
    <mergeCell ref="N31:N32"/>
    <mergeCell ref="O31:O32"/>
    <mergeCell ref="P31:T31"/>
    <mergeCell ref="U31:V32"/>
    <mergeCell ref="P32:Q32"/>
    <mergeCell ref="R32:T32"/>
    <mergeCell ref="B27:C29"/>
    <mergeCell ref="D27:N27"/>
    <mergeCell ref="D28:V28"/>
    <mergeCell ref="D29:V29"/>
    <mergeCell ref="B30:C30"/>
    <mergeCell ref="D30:F30"/>
    <mergeCell ref="G30:N30"/>
    <mergeCell ref="P30:V30"/>
    <mergeCell ref="P35:Q35"/>
    <mergeCell ref="R35:T35"/>
    <mergeCell ref="U35:V35"/>
    <mergeCell ref="C36:M36"/>
    <mergeCell ref="P36:Q36"/>
    <mergeCell ref="R36:T36"/>
    <mergeCell ref="U36:V36"/>
    <mergeCell ref="B33:B41"/>
    <mergeCell ref="C33:M33"/>
    <mergeCell ref="P33:Q33"/>
    <mergeCell ref="R33:T33"/>
    <mergeCell ref="U33:V33"/>
    <mergeCell ref="C34:M34"/>
    <mergeCell ref="P34:Q34"/>
    <mergeCell ref="R34:T34"/>
    <mergeCell ref="U34:V34"/>
    <mergeCell ref="C35:M35"/>
    <mergeCell ref="C39:M39"/>
    <mergeCell ref="P39:Q39"/>
    <mergeCell ref="R39:T39"/>
    <mergeCell ref="U39:V39"/>
    <mergeCell ref="C40:M40"/>
    <mergeCell ref="P40:Q40"/>
    <mergeCell ref="R40:T40"/>
    <mergeCell ref="U40:V40"/>
    <mergeCell ref="C37:M37"/>
    <mergeCell ref="P37:Q37"/>
    <mergeCell ref="R37:T37"/>
    <mergeCell ref="U37:V37"/>
    <mergeCell ref="C38:M38"/>
    <mergeCell ref="P38:Q38"/>
    <mergeCell ref="R38:T38"/>
    <mergeCell ref="U38:V38"/>
    <mergeCell ref="C41:M41"/>
    <mergeCell ref="P41:Q41"/>
    <mergeCell ref="R41:T41"/>
    <mergeCell ref="U41:V41"/>
    <mergeCell ref="B42:B44"/>
    <mergeCell ref="C42:M42"/>
    <mergeCell ref="P42:Q42"/>
    <mergeCell ref="R42:T42"/>
    <mergeCell ref="U42:V42"/>
    <mergeCell ref="C43:M43"/>
    <mergeCell ref="A45:C45"/>
    <mergeCell ref="N45:V45"/>
    <mergeCell ref="A46:F46"/>
    <mergeCell ref="G46:V46"/>
    <mergeCell ref="A47:F47"/>
    <mergeCell ref="N47:V47"/>
    <mergeCell ref="P43:Q43"/>
    <mergeCell ref="R43:T43"/>
    <mergeCell ref="U43:V43"/>
    <mergeCell ref="C44:M44"/>
    <mergeCell ref="P44:Q44"/>
    <mergeCell ref="R44:T44"/>
    <mergeCell ref="U44:V44"/>
  </mergeCells>
  <phoneticPr fontId="2"/>
  <pageMargins left="0.7" right="0.7" top="0.75" bottom="0.75" header="0.3" footer="0.3"/>
  <pageSetup paperSize="9" scale="7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2D5C6-65DD-49E6-A099-6B237EB9C8B4}">
  <sheetPr>
    <tabColor theme="7" tint="0.59999389629810485"/>
    <pageSetUpPr fitToPage="1"/>
  </sheetPr>
  <dimension ref="A1:T24"/>
  <sheetViews>
    <sheetView workbookViewId="0">
      <selection activeCell="B1" sqref="B1"/>
    </sheetView>
  </sheetViews>
  <sheetFormatPr defaultColWidth="7.75" defaultRowHeight="12" x14ac:dyDescent="0.7"/>
  <cols>
    <col min="1" max="20" width="5.125" style="263" customWidth="1"/>
    <col min="21" max="16384" width="7.75" style="263"/>
  </cols>
  <sheetData>
    <row r="1" spans="1:20" ht="16.899999999999999" customHeight="1" x14ac:dyDescent="0.7">
      <c r="A1" s="703" t="s">
        <v>470</v>
      </c>
      <c r="B1" s="703"/>
      <c r="C1" s="703"/>
      <c r="D1" s="703"/>
      <c r="E1" s="703"/>
      <c r="F1" s="703"/>
      <c r="G1" s="703"/>
      <c r="H1" s="703"/>
      <c r="I1" s="703"/>
      <c r="J1" s="703"/>
      <c r="K1" s="703"/>
      <c r="L1" s="703"/>
      <c r="M1" s="703"/>
      <c r="N1" s="703"/>
      <c r="O1" s="703"/>
      <c r="P1" s="703"/>
      <c r="Q1" s="703"/>
      <c r="R1" s="703"/>
      <c r="S1" s="703"/>
      <c r="T1" s="703"/>
    </row>
    <row r="2" spans="1:20" ht="16.899999999999999" customHeight="1" x14ac:dyDescent="0.7">
      <c r="A2" s="704" t="s">
        <v>471</v>
      </c>
      <c r="B2" s="704"/>
      <c r="C2" s="704"/>
      <c r="D2" s="704"/>
      <c r="E2" s="704"/>
      <c r="F2" s="704"/>
      <c r="G2" s="704"/>
      <c r="H2" s="704"/>
      <c r="I2" s="704"/>
      <c r="J2" s="704"/>
      <c r="K2" s="704"/>
      <c r="L2" s="704"/>
      <c r="M2" s="704"/>
      <c r="N2" s="704"/>
      <c r="O2" s="704"/>
      <c r="P2" s="704"/>
      <c r="Q2" s="704"/>
      <c r="R2" s="704"/>
      <c r="S2" s="704"/>
      <c r="T2" s="704"/>
    </row>
    <row r="3" spans="1:20" ht="16.899999999999999" customHeight="1" x14ac:dyDescent="0.7">
      <c r="A3" s="264"/>
      <c r="B3" s="264"/>
      <c r="C3" s="264"/>
      <c r="D3" s="264"/>
      <c r="E3" s="264"/>
      <c r="F3" s="264"/>
      <c r="G3" s="264"/>
      <c r="H3" s="264"/>
      <c r="I3" s="264"/>
      <c r="J3" s="265" t="s">
        <v>472</v>
      </c>
      <c r="K3" s="705"/>
      <c r="L3" s="705"/>
      <c r="M3" s="705"/>
      <c r="N3" s="705"/>
      <c r="O3" s="705"/>
      <c r="P3" s="705"/>
      <c r="Q3" s="705"/>
      <c r="R3" s="705"/>
      <c r="S3" s="705"/>
      <c r="T3" s="264" t="s">
        <v>473</v>
      </c>
    </row>
    <row r="4" spans="1:20" ht="16.899999999999999" customHeight="1" x14ac:dyDescent="0.7">
      <c r="A4" s="264"/>
      <c r="B4" s="264"/>
      <c r="C4" s="264"/>
      <c r="D4" s="264"/>
      <c r="E4" s="264"/>
      <c r="F4" s="264"/>
      <c r="G4" s="264"/>
      <c r="H4" s="264"/>
      <c r="I4" s="264"/>
      <c r="J4" s="265" t="s">
        <v>474</v>
      </c>
      <c r="K4" s="705"/>
      <c r="L4" s="705"/>
      <c r="M4" s="705"/>
      <c r="N4" s="705"/>
      <c r="O4" s="705"/>
      <c r="P4" s="705"/>
      <c r="Q4" s="705"/>
      <c r="R4" s="705"/>
      <c r="S4" s="705"/>
      <c r="T4" s="264" t="s">
        <v>473</v>
      </c>
    </row>
    <row r="5" spans="1:20" ht="16.899999999999999" customHeight="1" thickBot="1" x14ac:dyDescent="0.75">
      <c r="A5" s="264"/>
      <c r="B5" s="264"/>
      <c r="C5" s="264"/>
      <c r="D5" s="264"/>
      <c r="E5" s="264"/>
      <c r="F5" s="264"/>
      <c r="G5" s="264"/>
      <c r="H5" s="264"/>
      <c r="I5" s="264"/>
      <c r="J5" s="264"/>
      <c r="K5" s="264"/>
      <c r="L5" s="264"/>
      <c r="M5" s="264"/>
      <c r="N5" s="264"/>
      <c r="O5" s="264"/>
      <c r="P5" s="264"/>
      <c r="Q5" s="264"/>
      <c r="R5" s="264"/>
      <c r="S5" s="264"/>
      <c r="T5" s="264"/>
    </row>
    <row r="6" spans="1:20" ht="16.899999999999999" customHeight="1" x14ac:dyDescent="0.7">
      <c r="A6" s="706" t="s">
        <v>475</v>
      </c>
      <c r="B6" s="707"/>
      <c r="C6" s="708" t="s">
        <v>476</v>
      </c>
      <c r="D6" s="708"/>
      <c r="E6" s="708"/>
      <c r="F6" s="708"/>
      <c r="G6" s="708"/>
      <c r="H6" s="708"/>
      <c r="I6" s="708" t="s">
        <v>477</v>
      </c>
      <c r="J6" s="708"/>
      <c r="K6" s="708"/>
      <c r="L6" s="708"/>
      <c r="M6" s="708"/>
      <c r="N6" s="708"/>
      <c r="O6" s="708"/>
      <c r="P6" s="708"/>
      <c r="Q6" s="708"/>
      <c r="R6" s="708"/>
      <c r="S6" s="708"/>
      <c r="T6" s="709"/>
    </row>
    <row r="7" spans="1:20" s="264" customFormat="1" ht="30.85" customHeight="1" x14ac:dyDescent="0.7">
      <c r="A7" s="691"/>
      <c r="B7" s="692"/>
      <c r="C7" s="693" t="s">
        <v>478</v>
      </c>
      <c r="D7" s="694"/>
      <c r="E7" s="694"/>
      <c r="F7" s="694"/>
      <c r="G7" s="694"/>
      <c r="H7" s="695"/>
      <c r="I7" s="693"/>
      <c r="J7" s="694"/>
      <c r="K7" s="694"/>
      <c r="L7" s="694"/>
      <c r="M7" s="694"/>
      <c r="N7" s="694"/>
      <c r="O7" s="694"/>
      <c r="P7" s="694"/>
      <c r="Q7" s="694"/>
      <c r="R7" s="694"/>
      <c r="S7" s="694"/>
      <c r="T7" s="696"/>
    </row>
    <row r="8" spans="1:20" s="264" customFormat="1" ht="30.85" customHeight="1" x14ac:dyDescent="0.7">
      <c r="A8" s="691"/>
      <c r="B8" s="692"/>
      <c r="C8" s="693"/>
      <c r="D8" s="694"/>
      <c r="E8" s="694"/>
      <c r="F8" s="694"/>
      <c r="G8" s="694"/>
      <c r="H8" s="695"/>
      <c r="I8" s="693"/>
      <c r="J8" s="694"/>
      <c r="K8" s="694"/>
      <c r="L8" s="694"/>
      <c r="M8" s="694"/>
      <c r="N8" s="694"/>
      <c r="O8" s="694"/>
      <c r="P8" s="694"/>
      <c r="Q8" s="694"/>
      <c r="R8" s="694"/>
      <c r="S8" s="694"/>
      <c r="T8" s="696"/>
    </row>
    <row r="9" spans="1:20" s="264" customFormat="1" ht="30.85" customHeight="1" x14ac:dyDescent="0.7">
      <c r="A9" s="691"/>
      <c r="B9" s="692"/>
      <c r="C9" s="693"/>
      <c r="D9" s="694"/>
      <c r="E9" s="694"/>
      <c r="F9" s="694"/>
      <c r="G9" s="694"/>
      <c r="H9" s="695"/>
      <c r="I9" s="693"/>
      <c r="J9" s="694"/>
      <c r="K9" s="694"/>
      <c r="L9" s="694"/>
      <c r="M9" s="694"/>
      <c r="N9" s="694"/>
      <c r="O9" s="694"/>
      <c r="P9" s="694"/>
      <c r="Q9" s="694"/>
      <c r="R9" s="694"/>
      <c r="S9" s="694"/>
      <c r="T9" s="696"/>
    </row>
    <row r="10" spans="1:20" s="264" customFormat="1" ht="30.85" customHeight="1" x14ac:dyDescent="0.7">
      <c r="A10" s="691"/>
      <c r="B10" s="692"/>
      <c r="C10" s="693"/>
      <c r="D10" s="694"/>
      <c r="E10" s="694"/>
      <c r="F10" s="694"/>
      <c r="G10" s="694"/>
      <c r="H10" s="695"/>
      <c r="I10" s="693"/>
      <c r="J10" s="694"/>
      <c r="K10" s="694"/>
      <c r="L10" s="694"/>
      <c r="M10" s="694"/>
      <c r="N10" s="694"/>
      <c r="O10" s="694"/>
      <c r="P10" s="694"/>
      <c r="Q10" s="694"/>
      <c r="R10" s="694"/>
      <c r="S10" s="694"/>
      <c r="T10" s="696"/>
    </row>
    <row r="11" spans="1:20" s="264" customFormat="1" ht="30.85" customHeight="1" x14ac:dyDescent="0.7">
      <c r="A11" s="691"/>
      <c r="B11" s="692"/>
      <c r="C11" s="693"/>
      <c r="D11" s="694"/>
      <c r="E11" s="694"/>
      <c r="F11" s="694"/>
      <c r="G11" s="694"/>
      <c r="H11" s="695"/>
      <c r="I11" s="693"/>
      <c r="J11" s="694"/>
      <c r="K11" s="694"/>
      <c r="L11" s="694"/>
      <c r="M11" s="694"/>
      <c r="N11" s="694"/>
      <c r="O11" s="694"/>
      <c r="P11" s="694"/>
      <c r="Q11" s="694"/>
      <c r="R11" s="694"/>
      <c r="S11" s="694"/>
      <c r="T11" s="696"/>
    </row>
    <row r="12" spans="1:20" s="264" customFormat="1" ht="30.85" customHeight="1" x14ac:dyDescent="0.7">
      <c r="A12" s="691"/>
      <c r="B12" s="692"/>
      <c r="C12" s="693"/>
      <c r="D12" s="694"/>
      <c r="E12" s="694"/>
      <c r="F12" s="694"/>
      <c r="G12" s="694"/>
      <c r="H12" s="695"/>
      <c r="I12" s="693"/>
      <c r="J12" s="694"/>
      <c r="K12" s="694"/>
      <c r="L12" s="694"/>
      <c r="M12" s="694"/>
      <c r="N12" s="694"/>
      <c r="O12" s="694"/>
      <c r="P12" s="694"/>
      <c r="Q12" s="694"/>
      <c r="R12" s="694"/>
      <c r="S12" s="694"/>
      <c r="T12" s="696"/>
    </row>
    <row r="13" spans="1:20" s="264" customFormat="1" ht="30.85" customHeight="1" x14ac:dyDescent="0.7">
      <c r="A13" s="691"/>
      <c r="B13" s="692"/>
      <c r="C13" s="693"/>
      <c r="D13" s="694"/>
      <c r="E13" s="694"/>
      <c r="F13" s="694"/>
      <c r="G13" s="694"/>
      <c r="H13" s="695"/>
      <c r="I13" s="693"/>
      <c r="J13" s="694"/>
      <c r="K13" s="694"/>
      <c r="L13" s="694"/>
      <c r="M13" s="694"/>
      <c r="N13" s="694"/>
      <c r="O13" s="694"/>
      <c r="P13" s="694"/>
      <c r="Q13" s="694"/>
      <c r="R13" s="694"/>
      <c r="S13" s="694"/>
      <c r="T13" s="696"/>
    </row>
    <row r="14" spans="1:20" s="264" customFormat="1" ht="30.85" customHeight="1" x14ac:dyDescent="0.7">
      <c r="A14" s="691"/>
      <c r="B14" s="692"/>
      <c r="C14" s="693"/>
      <c r="D14" s="694"/>
      <c r="E14" s="694"/>
      <c r="F14" s="694"/>
      <c r="G14" s="694"/>
      <c r="H14" s="695"/>
      <c r="I14" s="693"/>
      <c r="J14" s="694"/>
      <c r="K14" s="694"/>
      <c r="L14" s="694"/>
      <c r="M14" s="694"/>
      <c r="N14" s="694"/>
      <c r="O14" s="694"/>
      <c r="P14" s="694"/>
      <c r="Q14" s="694"/>
      <c r="R14" s="694"/>
      <c r="S14" s="694"/>
      <c r="T14" s="696"/>
    </row>
    <row r="15" spans="1:20" s="264" customFormat="1" ht="30.85" customHeight="1" x14ac:dyDescent="0.7">
      <c r="A15" s="691"/>
      <c r="B15" s="692"/>
      <c r="C15" s="693"/>
      <c r="D15" s="694"/>
      <c r="E15" s="694"/>
      <c r="F15" s="694"/>
      <c r="G15" s="694"/>
      <c r="H15" s="695"/>
      <c r="I15" s="693"/>
      <c r="J15" s="694"/>
      <c r="K15" s="694"/>
      <c r="L15" s="694"/>
      <c r="M15" s="694"/>
      <c r="N15" s="694"/>
      <c r="O15" s="694"/>
      <c r="P15" s="694"/>
      <c r="Q15" s="694"/>
      <c r="R15" s="694"/>
      <c r="S15" s="694"/>
      <c r="T15" s="696"/>
    </row>
    <row r="16" spans="1:20" s="264" customFormat="1" ht="30.85" customHeight="1" x14ac:dyDescent="0.7">
      <c r="A16" s="691"/>
      <c r="B16" s="692"/>
      <c r="C16" s="693"/>
      <c r="D16" s="694"/>
      <c r="E16" s="694"/>
      <c r="F16" s="694"/>
      <c r="G16" s="694"/>
      <c r="H16" s="695"/>
      <c r="I16" s="693"/>
      <c r="J16" s="694"/>
      <c r="K16" s="694"/>
      <c r="L16" s="694"/>
      <c r="M16" s="694"/>
      <c r="N16" s="694"/>
      <c r="O16" s="694"/>
      <c r="P16" s="694"/>
      <c r="Q16" s="694"/>
      <c r="R16" s="694"/>
      <c r="S16" s="694"/>
      <c r="T16" s="696"/>
    </row>
    <row r="17" spans="1:20" s="264" customFormat="1" ht="30.85" customHeight="1" x14ac:dyDescent="0.7">
      <c r="A17" s="691"/>
      <c r="B17" s="692"/>
      <c r="C17" s="693"/>
      <c r="D17" s="694"/>
      <c r="E17" s="694"/>
      <c r="F17" s="694"/>
      <c r="G17" s="694"/>
      <c r="H17" s="695"/>
      <c r="I17" s="693"/>
      <c r="J17" s="694"/>
      <c r="K17" s="694"/>
      <c r="L17" s="694"/>
      <c r="M17" s="694"/>
      <c r="N17" s="694"/>
      <c r="O17" s="694"/>
      <c r="P17" s="694"/>
      <c r="Q17" s="694"/>
      <c r="R17" s="694"/>
      <c r="S17" s="694"/>
      <c r="T17" s="696"/>
    </row>
    <row r="18" spans="1:20" s="264" customFormat="1" ht="30.85" customHeight="1" thickBot="1" x14ac:dyDescent="0.75">
      <c r="A18" s="697"/>
      <c r="B18" s="698"/>
      <c r="C18" s="699"/>
      <c r="D18" s="700"/>
      <c r="E18" s="700"/>
      <c r="F18" s="700"/>
      <c r="G18" s="700"/>
      <c r="H18" s="701"/>
      <c r="I18" s="699"/>
      <c r="J18" s="700"/>
      <c r="K18" s="700"/>
      <c r="L18" s="700"/>
      <c r="M18" s="700"/>
      <c r="N18" s="700"/>
      <c r="O18" s="700"/>
      <c r="P18" s="700"/>
      <c r="Q18" s="700"/>
      <c r="R18" s="700"/>
      <c r="S18" s="700"/>
      <c r="T18" s="702"/>
    </row>
    <row r="19" spans="1:20" x14ac:dyDescent="0.7">
      <c r="A19" s="264"/>
      <c r="B19" s="264"/>
      <c r="C19" s="264"/>
      <c r="D19" s="264"/>
      <c r="E19" s="264"/>
      <c r="F19" s="264"/>
      <c r="G19" s="264"/>
      <c r="H19" s="264"/>
      <c r="I19" s="264"/>
      <c r="J19" s="264"/>
      <c r="K19" s="264"/>
      <c r="L19" s="264"/>
      <c r="M19" s="264"/>
      <c r="N19" s="264"/>
      <c r="O19" s="264"/>
      <c r="P19" s="264"/>
      <c r="Q19" s="264"/>
      <c r="R19" s="264"/>
      <c r="S19" s="264"/>
      <c r="T19" s="264"/>
    </row>
    <row r="21" spans="1:20" ht="12.4" x14ac:dyDescent="0.7">
      <c r="A21" s="689" t="s">
        <v>332</v>
      </c>
      <c r="B21" s="689"/>
      <c r="C21" s="690" t="s">
        <v>479</v>
      </c>
      <c r="D21" s="690"/>
      <c r="E21" s="690"/>
      <c r="F21" s="690"/>
      <c r="G21" s="690"/>
      <c r="H21" s="690"/>
      <c r="I21" s="690"/>
      <c r="J21" s="690"/>
      <c r="K21" s="690"/>
      <c r="L21" s="690"/>
      <c r="M21" s="690"/>
      <c r="N21" s="690"/>
      <c r="O21" s="690"/>
      <c r="P21" s="690"/>
      <c r="Q21" s="690"/>
      <c r="R21" s="690"/>
      <c r="S21" s="690"/>
      <c r="T21" s="690"/>
    </row>
    <row r="22" spans="1:20" x14ac:dyDescent="0.7">
      <c r="C22" s="690"/>
      <c r="D22" s="690"/>
      <c r="E22" s="690"/>
      <c r="F22" s="690"/>
      <c r="G22" s="690"/>
      <c r="H22" s="690"/>
      <c r="I22" s="690"/>
      <c r="J22" s="690"/>
      <c r="K22" s="690"/>
      <c r="L22" s="690"/>
      <c r="M22" s="690"/>
      <c r="N22" s="690"/>
      <c r="O22" s="690"/>
      <c r="P22" s="690"/>
      <c r="Q22" s="690"/>
      <c r="R22" s="690"/>
      <c r="S22" s="690"/>
      <c r="T22" s="690"/>
    </row>
    <row r="23" spans="1:20" x14ac:dyDescent="0.7">
      <c r="C23" s="690"/>
      <c r="D23" s="690"/>
      <c r="E23" s="690"/>
      <c r="F23" s="690"/>
      <c r="G23" s="690"/>
      <c r="H23" s="690"/>
      <c r="I23" s="690"/>
      <c r="J23" s="690"/>
      <c r="K23" s="690"/>
      <c r="L23" s="690"/>
      <c r="M23" s="690"/>
      <c r="N23" s="690"/>
      <c r="O23" s="690"/>
      <c r="P23" s="690"/>
      <c r="Q23" s="690"/>
      <c r="R23" s="690"/>
      <c r="S23" s="690"/>
      <c r="T23" s="690"/>
    </row>
    <row r="24" spans="1:20" x14ac:dyDescent="0.7">
      <c r="C24" s="690"/>
      <c r="D24" s="690"/>
      <c r="E24" s="690"/>
      <c r="F24" s="690"/>
      <c r="G24" s="690"/>
      <c r="H24" s="690"/>
      <c r="I24" s="690"/>
      <c r="J24" s="690"/>
      <c r="K24" s="690"/>
      <c r="L24" s="690"/>
      <c r="M24" s="690"/>
      <c r="N24" s="690"/>
      <c r="O24" s="690"/>
      <c r="P24" s="690"/>
      <c r="Q24" s="690"/>
      <c r="R24" s="690"/>
      <c r="S24" s="690"/>
      <c r="T24" s="69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2"/>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435B6-8161-4A7B-9FC3-EBA0685A88FC}">
  <sheetPr>
    <tabColor theme="7" tint="0.59999389629810485"/>
    <pageSetUpPr fitToPage="1"/>
  </sheetPr>
  <dimension ref="A1:B16"/>
  <sheetViews>
    <sheetView workbookViewId="0">
      <selection activeCell="B1" sqref="B1"/>
    </sheetView>
  </sheetViews>
  <sheetFormatPr defaultColWidth="7.75" defaultRowHeight="12" x14ac:dyDescent="0.7"/>
  <cols>
    <col min="1" max="1" width="21.375" style="263" customWidth="1"/>
    <col min="2" max="2" width="62" style="263" customWidth="1"/>
    <col min="3" max="3" width="0.75" style="263" customWidth="1"/>
    <col min="4" max="16384" width="7.75" style="263"/>
  </cols>
  <sheetData>
    <row r="1" spans="1:2" ht="16.899999999999999" customHeight="1" x14ac:dyDescent="0.7">
      <c r="A1" s="266" t="s">
        <v>480</v>
      </c>
    </row>
    <row r="2" spans="1:2" ht="32.25" customHeight="1" thickBot="1" x14ac:dyDescent="0.75">
      <c r="A2" s="716" t="s">
        <v>481</v>
      </c>
      <c r="B2" s="716"/>
    </row>
    <row r="3" spans="1:2" s="269" customFormat="1" ht="25.25" customHeight="1" x14ac:dyDescent="0.7">
      <c r="A3" s="267" t="s">
        <v>482</v>
      </c>
      <c r="B3" s="268"/>
    </row>
    <row r="4" spans="1:2" s="269" customFormat="1" ht="25.25" customHeight="1" thickBot="1" x14ac:dyDescent="0.75">
      <c r="A4" s="270" t="s">
        <v>483</v>
      </c>
      <c r="B4" s="271"/>
    </row>
    <row r="5" spans="1:2" s="269" customFormat="1" ht="25.25" customHeight="1" thickBot="1" x14ac:dyDescent="0.75">
      <c r="A5" s="272"/>
      <c r="B5" s="273"/>
    </row>
    <row r="6" spans="1:2" s="269" customFormat="1" ht="33.85" customHeight="1" x14ac:dyDescent="0.7">
      <c r="A6" s="717" t="s">
        <v>484</v>
      </c>
      <c r="B6" s="718"/>
    </row>
    <row r="7" spans="1:2" s="269" customFormat="1" ht="24.85" customHeight="1" x14ac:dyDescent="0.7">
      <c r="A7" s="719" t="s">
        <v>485</v>
      </c>
      <c r="B7" s="720"/>
    </row>
    <row r="8" spans="1:2" s="269" customFormat="1" ht="99.85" customHeight="1" x14ac:dyDescent="0.7">
      <c r="A8" s="721"/>
      <c r="B8" s="722"/>
    </row>
    <row r="9" spans="1:2" s="269" customFormat="1" ht="24.85" customHeight="1" x14ac:dyDescent="0.7">
      <c r="A9" s="710" t="s">
        <v>486</v>
      </c>
      <c r="B9" s="711"/>
    </row>
    <row r="10" spans="1:2" ht="99.85" customHeight="1" x14ac:dyDescent="0.7">
      <c r="A10" s="712"/>
      <c r="B10" s="713"/>
    </row>
    <row r="11" spans="1:2" ht="24.85" customHeight="1" x14ac:dyDescent="0.7">
      <c r="A11" s="710" t="s">
        <v>487</v>
      </c>
      <c r="B11" s="711"/>
    </row>
    <row r="12" spans="1:2" ht="99.85" customHeight="1" x14ac:dyDescent="0.7">
      <c r="A12" s="712"/>
      <c r="B12" s="713"/>
    </row>
    <row r="13" spans="1:2" ht="24.85" customHeight="1" x14ac:dyDescent="0.7">
      <c r="A13" s="710" t="s">
        <v>488</v>
      </c>
      <c r="B13" s="711"/>
    </row>
    <row r="14" spans="1:2" ht="99.85" customHeight="1" thickBot="1" x14ac:dyDescent="0.75">
      <c r="A14" s="714"/>
      <c r="B14" s="715"/>
    </row>
    <row r="15" spans="1:2" ht="12.75" x14ac:dyDescent="0.7">
      <c r="A15" s="274"/>
      <c r="B15" s="274"/>
    </row>
    <row r="16" spans="1:2" ht="12.4" x14ac:dyDescent="0.7">
      <c r="A16" s="275" t="s">
        <v>489</v>
      </c>
    </row>
  </sheetData>
  <mergeCells count="10">
    <mergeCell ref="A11:B11"/>
    <mergeCell ref="A12:B12"/>
    <mergeCell ref="A13:B13"/>
    <mergeCell ref="A14:B14"/>
    <mergeCell ref="A2:B2"/>
    <mergeCell ref="A6:B6"/>
    <mergeCell ref="A7:B7"/>
    <mergeCell ref="A8:B8"/>
    <mergeCell ref="A9:B9"/>
    <mergeCell ref="A10:B10"/>
  </mergeCells>
  <phoneticPr fontId="2"/>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8E2F-E609-4625-A845-C74EF5464B5D}">
  <sheetPr>
    <tabColor theme="7" tint="0.59999389629810485"/>
    <pageSetUpPr fitToPage="1"/>
  </sheetPr>
  <dimension ref="A1:L23"/>
  <sheetViews>
    <sheetView workbookViewId="0">
      <selection activeCell="B1" sqref="B1"/>
    </sheetView>
  </sheetViews>
  <sheetFormatPr defaultColWidth="7.75" defaultRowHeight="12.4" x14ac:dyDescent="0.7"/>
  <cols>
    <col min="1" max="1" width="5.5625" style="276" customWidth="1"/>
    <col min="2" max="3" width="13" style="276" customWidth="1"/>
    <col min="4" max="5" width="11.25" style="276" customWidth="1"/>
    <col min="6" max="6" width="4.5" style="276" bestFit="1" customWidth="1"/>
    <col min="7" max="12" width="3.1875" style="276" customWidth="1"/>
    <col min="13" max="16384" width="7.75" style="276"/>
  </cols>
  <sheetData>
    <row r="1" spans="1:12" ht="16.5" customHeight="1" x14ac:dyDescent="0.7">
      <c r="A1" s="727" t="s">
        <v>490</v>
      </c>
      <c r="B1" s="727"/>
      <c r="C1" s="727"/>
      <c r="D1" s="727"/>
      <c r="E1" s="727"/>
      <c r="F1" s="727"/>
      <c r="G1" s="727"/>
      <c r="H1" s="727"/>
      <c r="I1" s="727"/>
      <c r="J1" s="727"/>
      <c r="K1" s="727"/>
      <c r="L1" s="727"/>
    </row>
    <row r="3" spans="1:12" ht="25.5" customHeight="1" x14ac:dyDescent="0.7">
      <c r="A3" s="716" t="s">
        <v>491</v>
      </c>
      <c r="B3" s="716"/>
      <c r="C3" s="716"/>
      <c r="D3" s="716"/>
      <c r="E3" s="716"/>
      <c r="F3" s="716"/>
      <c r="G3" s="716"/>
      <c r="H3" s="716"/>
      <c r="I3" s="716"/>
      <c r="J3" s="716"/>
      <c r="K3" s="716"/>
      <c r="L3" s="716"/>
    </row>
    <row r="4" spans="1:12" x14ac:dyDescent="0.7">
      <c r="A4" s="277"/>
      <c r="B4" s="277"/>
      <c r="C4" s="277"/>
      <c r="D4" s="277"/>
      <c r="E4" s="277"/>
      <c r="F4" s="277"/>
      <c r="G4" s="277"/>
      <c r="H4" s="277"/>
      <c r="I4" s="277"/>
      <c r="J4" s="277"/>
      <c r="K4" s="277"/>
      <c r="L4" s="277"/>
    </row>
    <row r="5" spans="1:12" ht="20.350000000000001" customHeight="1" x14ac:dyDescent="0.7">
      <c r="A5" s="278"/>
      <c r="B5" s="278"/>
      <c r="C5" s="278"/>
      <c r="D5" s="278"/>
      <c r="E5" s="278"/>
      <c r="F5" s="279" t="s">
        <v>492</v>
      </c>
      <c r="G5" s="279"/>
      <c r="H5" s="280" t="s">
        <v>448</v>
      </c>
      <c r="I5" s="280"/>
      <c r="J5" s="280" t="s">
        <v>493</v>
      </c>
      <c r="K5" s="280"/>
      <c r="L5" s="280" t="s">
        <v>449</v>
      </c>
    </row>
    <row r="6" spans="1:12" ht="20.350000000000001" customHeight="1" x14ac:dyDescent="0.7">
      <c r="A6" s="728" t="s">
        <v>494</v>
      </c>
      <c r="B6" s="728"/>
      <c r="C6" s="278"/>
      <c r="D6" s="278"/>
      <c r="E6" s="278"/>
      <c r="F6" s="278"/>
      <c r="G6" s="278"/>
      <c r="H6" s="278"/>
      <c r="I6" s="278"/>
      <c r="J6" s="278"/>
      <c r="K6" s="278"/>
      <c r="L6" s="278"/>
    </row>
    <row r="7" spans="1:12" x14ac:dyDescent="0.7">
      <c r="A7" s="281"/>
      <c r="B7" s="281"/>
      <c r="C7" s="281"/>
      <c r="D7" s="281"/>
      <c r="E7" s="281"/>
      <c r="F7" s="281"/>
      <c r="G7" s="281"/>
      <c r="H7" s="281"/>
      <c r="I7" s="281"/>
      <c r="J7" s="281"/>
      <c r="K7" s="281"/>
      <c r="L7" s="281"/>
    </row>
    <row r="8" spans="1:12" s="283" customFormat="1" ht="14.25" x14ac:dyDescent="0.3">
      <c r="A8" s="729" t="s">
        <v>495</v>
      </c>
      <c r="B8" s="729"/>
      <c r="C8" s="729"/>
      <c r="D8" s="282" t="s">
        <v>496</v>
      </c>
      <c r="E8" s="730"/>
      <c r="F8" s="730"/>
      <c r="G8" s="730"/>
      <c r="H8" s="730"/>
      <c r="I8" s="730"/>
      <c r="J8" s="730"/>
      <c r="K8" s="730"/>
      <c r="L8" s="730"/>
    </row>
    <row r="9" spans="1:12" ht="14.25" x14ac:dyDescent="0.25">
      <c r="A9" s="284"/>
      <c r="B9" s="284"/>
      <c r="C9" s="284"/>
      <c r="D9" s="285"/>
      <c r="E9" s="731"/>
      <c r="F9" s="731"/>
      <c r="G9" s="731"/>
      <c r="H9" s="731"/>
      <c r="I9" s="731"/>
      <c r="J9" s="731"/>
      <c r="K9" s="731"/>
      <c r="L9" s="731"/>
    </row>
    <row r="10" spans="1:12" ht="14.25" x14ac:dyDescent="0.25">
      <c r="A10" s="284"/>
      <c r="B10" s="284"/>
      <c r="C10" s="284"/>
      <c r="D10" s="732" t="s">
        <v>497</v>
      </c>
      <c r="E10" s="732"/>
      <c r="F10" s="733"/>
      <c r="G10" s="733"/>
      <c r="H10" s="733"/>
      <c r="I10" s="733"/>
      <c r="J10" s="733"/>
      <c r="K10" s="733"/>
      <c r="L10" s="733"/>
    </row>
    <row r="11" spans="1:12" x14ac:dyDescent="0.25">
      <c r="D11" s="735"/>
      <c r="E11" s="735"/>
      <c r="F11" s="734"/>
      <c r="G11" s="734"/>
      <c r="H11" s="734"/>
      <c r="I11" s="734"/>
      <c r="J11" s="734"/>
      <c r="K11" s="734"/>
      <c r="L11" s="734"/>
    </row>
    <row r="12" spans="1:12" x14ac:dyDescent="0.7">
      <c r="A12" s="723"/>
      <c r="B12" s="723"/>
      <c r="C12" s="723"/>
      <c r="D12" s="723"/>
      <c r="E12" s="723"/>
      <c r="F12" s="723"/>
      <c r="G12" s="723"/>
      <c r="H12" s="723"/>
      <c r="I12" s="723"/>
      <c r="J12" s="723"/>
      <c r="K12" s="723"/>
      <c r="L12" s="723"/>
    </row>
    <row r="13" spans="1:12" x14ac:dyDescent="0.7">
      <c r="A13" s="286"/>
      <c r="B13" s="286"/>
      <c r="C13" s="286"/>
      <c r="D13" s="286"/>
      <c r="E13" s="286"/>
      <c r="F13" s="286"/>
      <c r="G13" s="286"/>
      <c r="H13" s="286"/>
      <c r="I13" s="286"/>
      <c r="J13" s="286"/>
      <c r="K13" s="286"/>
      <c r="L13" s="286"/>
    </row>
    <row r="14" spans="1:12" s="269" customFormat="1" ht="12.75" x14ac:dyDescent="0.7">
      <c r="A14" s="287" t="s">
        <v>498</v>
      </c>
      <c r="B14" s="288"/>
      <c r="C14" s="288"/>
      <c r="D14" s="288"/>
      <c r="E14" s="288"/>
      <c r="F14" s="288"/>
      <c r="G14" s="288"/>
      <c r="H14" s="288"/>
      <c r="I14" s="288"/>
      <c r="J14" s="288"/>
      <c r="K14" s="288"/>
      <c r="L14" s="288"/>
    </row>
    <row r="20" spans="1:8" ht="26.35" customHeight="1" x14ac:dyDescent="0.7">
      <c r="A20" s="289"/>
      <c r="B20" s="724" t="s">
        <v>499</v>
      </c>
      <c r="C20" s="725"/>
      <c r="D20" s="725"/>
      <c r="E20" s="725"/>
      <c r="F20" s="725"/>
      <c r="G20" s="725"/>
      <c r="H20" s="726"/>
    </row>
    <row r="21" spans="1:8" ht="26.35" customHeight="1" x14ac:dyDescent="0.7">
      <c r="A21" s="289"/>
      <c r="B21" s="724" t="s">
        <v>500</v>
      </c>
      <c r="C21" s="725"/>
      <c r="D21" s="725"/>
      <c r="E21" s="725"/>
      <c r="F21" s="725"/>
      <c r="G21" s="725"/>
      <c r="H21" s="726"/>
    </row>
    <row r="22" spans="1:8" ht="26.35" customHeight="1" x14ac:dyDescent="0.7">
      <c r="A22" s="289"/>
      <c r="B22" s="724" t="s">
        <v>501</v>
      </c>
      <c r="C22" s="725"/>
      <c r="D22" s="725"/>
      <c r="E22" s="725"/>
      <c r="F22" s="725"/>
      <c r="G22" s="725"/>
      <c r="H22" s="726"/>
    </row>
    <row r="23" spans="1:8" ht="26.35" customHeight="1" x14ac:dyDescent="0.7">
      <c r="A23" s="276" t="s">
        <v>502</v>
      </c>
    </row>
  </sheetData>
  <mergeCells count="12">
    <mergeCell ref="A12:L12"/>
    <mergeCell ref="B20:H20"/>
    <mergeCell ref="B21:H21"/>
    <mergeCell ref="B22:H22"/>
    <mergeCell ref="A1:L1"/>
    <mergeCell ref="A3:L3"/>
    <mergeCell ref="A6:B6"/>
    <mergeCell ref="A8:C8"/>
    <mergeCell ref="E8:L9"/>
    <mergeCell ref="D10:E10"/>
    <mergeCell ref="F10:L11"/>
    <mergeCell ref="D11:E11"/>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6973-20A2-4152-BA75-D513A0779D67}">
  <sheetPr>
    <tabColor theme="7" tint="0.59999389629810485"/>
    <pageSetUpPr fitToPage="1"/>
  </sheetPr>
  <dimension ref="B1:C22"/>
  <sheetViews>
    <sheetView zoomScaleNormal="100" workbookViewId="0">
      <selection activeCell="B1" sqref="B1"/>
    </sheetView>
  </sheetViews>
  <sheetFormatPr defaultColWidth="8.1875" defaultRowHeight="12.75" x14ac:dyDescent="0.25"/>
  <cols>
    <col min="1" max="1" width="0.875" style="290" customWidth="1"/>
    <col min="2" max="2" width="6.875" style="290" customWidth="1"/>
    <col min="3" max="3" width="82.375" style="298" customWidth="1"/>
    <col min="4" max="4" width="0.875" style="290" customWidth="1"/>
    <col min="5" max="10" width="8.1875" style="290"/>
    <col min="11" max="11" width="7.5625" style="290" customWidth="1"/>
    <col min="12" max="16384" width="8.1875" style="290"/>
  </cols>
  <sheetData>
    <row r="1" spans="2:3" x14ac:dyDescent="0.25">
      <c r="B1" s="290" t="s">
        <v>503</v>
      </c>
      <c r="C1" s="290"/>
    </row>
    <row r="2" spans="2:3" x14ac:dyDescent="0.25">
      <c r="C2" s="290" t="s">
        <v>504</v>
      </c>
    </row>
    <row r="4" spans="2:3" x14ac:dyDescent="0.25">
      <c r="B4" s="291" t="s">
        <v>505</v>
      </c>
      <c r="C4" s="292" t="s">
        <v>506</v>
      </c>
    </row>
    <row r="5" spans="2:3" ht="18.75" x14ac:dyDescent="0.25">
      <c r="B5" s="293" t="s">
        <v>507</v>
      </c>
      <c r="C5" s="294" t="s">
        <v>508</v>
      </c>
    </row>
    <row r="6" spans="2:3" ht="18.75" x14ac:dyDescent="0.25">
      <c r="B6" s="293" t="s">
        <v>509</v>
      </c>
      <c r="C6" s="294" t="s">
        <v>510</v>
      </c>
    </row>
    <row r="7" spans="2:3" ht="18.75" x14ac:dyDescent="0.25">
      <c r="B7" s="293" t="s">
        <v>511</v>
      </c>
      <c r="C7" s="294" t="s">
        <v>512</v>
      </c>
    </row>
    <row r="8" spans="2:3" x14ac:dyDescent="0.25">
      <c r="B8" s="293" t="s">
        <v>513</v>
      </c>
      <c r="C8" s="294" t="s">
        <v>514</v>
      </c>
    </row>
    <row r="9" spans="2:3" ht="18.75" x14ac:dyDescent="0.25">
      <c r="B9" s="293" t="s">
        <v>515</v>
      </c>
      <c r="C9" s="294" t="s">
        <v>516</v>
      </c>
    </row>
    <row r="10" spans="2:3" ht="18.75" x14ac:dyDescent="0.25">
      <c r="B10" s="293" t="s">
        <v>517</v>
      </c>
      <c r="C10" s="294" t="s">
        <v>518</v>
      </c>
    </row>
    <row r="11" spans="2:3" ht="18.75" x14ac:dyDescent="0.25">
      <c r="B11" s="293" t="s">
        <v>519</v>
      </c>
      <c r="C11" s="294" t="s">
        <v>520</v>
      </c>
    </row>
    <row r="12" spans="2:3" ht="93.75" x14ac:dyDescent="0.25">
      <c r="B12" s="293" t="s">
        <v>521</v>
      </c>
      <c r="C12" s="294" t="s">
        <v>522</v>
      </c>
    </row>
    <row r="13" spans="2:3" ht="93.75" x14ac:dyDescent="0.25">
      <c r="B13" s="293" t="s">
        <v>523</v>
      </c>
      <c r="C13" s="294" t="s">
        <v>524</v>
      </c>
    </row>
    <row r="14" spans="2:3" ht="56.25" x14ac:dyDescent="0.25">
      <c r="B14" s="293" t="s">
        <v>525</v>
      </c>
      <c r="C14" s="294" t="s">
        <v>526</v>
      </c>
    </row>
    <row r="15" spans="2:3" ht="37.5" x14ac:dyDescent="0.25">
      <c r="B15" s="293" t="s">
        <v>527</v>
      </c>
      <c r="C15" s="294" t="s">
        <v>528</v>
      </c>
    </row>
    <row r="16" spans="2:3" ht="46.9" x14ac:dyDescent="0.25">
      <c r="B16" s="293" t="s">
        <v>529</v>
      </c>
      <c r="C16" s="294" t="s">
        <v>530</v>
      </c>
    </row>
    <row r="17" spans="2:3" x14ac:dyDescent="0.25">
      <c r="B17" s="293" t="s">
        <v>531</v>
      </c>
      <c r="C17" s="294" t="s">
        <v>532</v>
      </c>
    </row>
    <row r="18" spans="2:3" ht="18.75" x14ac:dyDescent="0.25">
      <c r="B18" s="293" t="s">
        <v>533</v>
      </c>
      <c r="C18" s="294" t="s">
        <v>534</v>
      </c>
    </row>
    <row r="19" spans="2:3" ht="28.15" x14ac:dyDescent="0.25">
      <c r="B19" s="293" t="s">
        <v>535</v>
      </c>
      <c r="C19" s="294" t="s">
        <v>536</v>
      </c>
    </row>
    <row r="20" spans="2:3" ht="18.75" x14ac:dyDescent="0.25">
      <c r="B20" s="293" t="s">
        <v>537</v>
      </c>
      <c r="C20" s="294" t="s">
        <v>538</v>
      </c>
    </row>
    <row r="21" spans="2:3" ht="28.15" x14ac:dyDescent="0.25">
      <c r="B21" s="295" t="s">
        <v>539</v>
      </c>
      <c r="C21" s="296" t="s">
        <v>540</v>
      </c>
    </row>
    <row r="22" spans="2:3" x14ac:dyDescent="0.25">
      <c r="B22" s="297"/>
    </row>
  </sheetData>
  <phoneticPr fontId="2"/>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FD05-21C4-4416-88CE-F1AA581C9B06}">
  <sheetPr>
    <tabColor theme="7" tint="0.59999389629810485"/>
    <pageSetUpPr fitToPage="1"/>
  </sheetPr>
  <dimension ref="B1:C19"/>
  <sheetViews>
    <sheetView zoomScaleNormal="100" workbookViewId="0">
      <selection activeCell="B1" sqref="B1"/>
    </sheetView>
  </sheetViews>
  <sheetFormatPr defaultColWidth="8.1875" defaultRowHeight="12.75" x14ac:dyDescent="0.25"/>
  <cols>
    <col min="1" max="1" width="0.875" style="290" customWidth="1"/>
    <col min="2" max="2" width="6.875" style="290" customWidth="1"/>
    <col min="3" max="3" width="82.75" style="298" customWidth="1"/>
    <col min="4" max="4" width="0.875" style="290" customWidth="1"/>
    <col min="5" max="10" width="8.1875" style="290"/>
    <col min="11" max="11" width="7.5625" style="290" customWidth="1"/>
    <col min="12" max="16384" width="8.1875" style="290"/>
  </cols>
  <sheetData>
    <row r="1" spans="2:3" x14ac:dyDescent="0.25">
      <c r="B1" s="290" t="s">
        <v>541</v>
      </c>
      <c r="C1" s="290"/>
    </row>
    <row r="2" spans="2:3" x14ac:dyDescent="0.25">
      <c r="C2" s="290" t="s">
        <v>542</v>
      </c>
    </row>
    <row r="4" spans="2:3" x14ac:dyDescent="0.25">
      <c r="B4" s="291" t="s">
        <v>505</v>
      </c>
      <c r="C4" s="292" t="s">
        <v>506</v>
      </c>
    </row>
    <row r="5" spans="2:3" x14ac:dyDescent="0.25">
      <c r="B5" s="293" t="s">
        <v>507</v>
      </c>
      <c r="C5" s="294" t="s">
        <v>543</v>
      </c>
    </row>
    <row r="6" spans="2:3" ht="18.75" x14ac:dyDescent="0.25">
      <c r="B6" s="293" t="s">
        <v>509</v>
      </c>
      <c r="C6" s="294" t="s">
        <v>544</v>
      </c>
    </row>
    <row r="7" spans="2:3" x14ac:dyDescent="0.25">
      <c r="B7" s="293" t="s">
        <v>545</v>
      </c>
      <c r="C7" s="294" t="s">
        <v>514</v>
      </c>
    </row>
    <row r="8" spans="2:3" ht="18.75" x14ac:dyDescent="0.25">
      <c r="B8" s="293" t="s">
        <v>511</v>
      </c>
      <c r="C8" s="294" t="s">
        <v>516</v>
      </c>
    </row>
    <row r="9" spans="2:3" ht="18.75" x14ac:dyDescent="0.25">
      <c r="B9" s="293" t="s">
        <v>513</v>
      </c>
      <c r="C9" s="294" t="s">
        <v>518</v>
      </c>
    </row>
    <row r="10" spans="2:3" ht="18.75" x14ac:dyDescent="0.25">
      <c r="B10" s="293" t="s">
        <v>546</v>
      </c>
      <c r="C10" s="294" t="s">
        <v>520</v>
      </c>
    </row>
    <row r="11" spans="2:3" ht="75" x14ac:dyDescent="0.25">
      <c r="B11" s="293" t="s">
        <v>515</v>
      </c>
      <c r="C11" s="294" t="s">
        <v>547</v>
      </c>
    </row>
    <row r="12" spans="2:3" ht="46.9" x14ac:dyDescent="0.25">
      <c r="B12" s="293" t="s">
        <v>517</v>
      </c>
      <c r="C12" s="294" t="s">
        <v>548</v>
      </c>
    </row>
    <row r="13" spans="2:3" ht="28.15" x14ac:dyDescent="0.25">
      <c r="B13" s="293" t="s">
        <v>521</v>
      </c>
      <c r="C13" s="294" t="s">
        <v>549</v>
      </c>
    </row>
    <row r="14" spans="2:3" ht="37.5" x14ac:dyDescent="0.25">
      <c r="B14" s="293" t="s">
        <v>523</v>
      </c>
      <c r="C14" s="294" t="s">
        <v>550</v>
      </c>
    </row>
    <row r="15" spans="2:3" ht="28.15" x14ac:dyDescent="0.25">
      <c r="B15" s="293" t="s">
        <v>525</v>
      </c>
      <c r="C15" s="294" t="s">
        <v>551</v>
      </c>
    </row>
    <row r="16" spans="2:3" x14ac:dyDescent="0.25">
      <c r="B16" s="293" t="s">
        <v>527</v>
      </c>
      <c r="C16" s="294" t="s">
        <v>532</v>
      </c>
    </row>
    <row r="17" spans="2:3" x14ac:dyDescent="0.25">
      <c r="B17" s="293" t="s">
        <v>531</v>
      </c>
      <c r="C17" s="294" t="s">
        <v>552</v>
      </c>
    </row>
    <row r="18" spans="2:3" x14ac:dyDescent="0.25">
      <c r="B18" s="295" t="s">
        <v>533</v>
      </c>
      <c r="C18" s="296" t="s">
        <v>553</v>
      </c>
    </row>
    <row r="19" spans="2:3" x14ac:dyDescent="0.25">
      <c r="B19" s="297"/>
    </row>
  </sheetData>
  <phoneticPr fontId="2"/>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B8D0-2C1E-4E79-A425-35995DCBF1C7}">
  <sheetPr>
    <tabColor theme="7" tint="0.59999389629810485"/>
    <pageSetUpPr fitToPage="1"/>
  </sheetPr>
  <dimension ref="B1:C21"/>
  <sheetViews>
    <sheetView zoomScaleNormal="100" workbookViewId="0">
      <selection activeCell="B1" sqref="B1"/>
    </sheetView>
  </sheetViews>
  <sheetFormatPr defaultColWidth="8.1875" defaultRowHeight="12.75" x14ac:dyDescent="0.25"/>
  <cols>
    <col min="1" max="1" width="0.875" style="290" customWidth="1"/>
    <col min="2" max="2" width="6.875" style="290" customWidth="1"/>
    <col min="3" max="3" width="81.625" style="298" customWidth="1"/>
    <col min="4" max="4" width="0.875" style="290" customWidth="1"/>
    <col min="5" max="10" width="8.1875" style="290"/>
    <col min="11" max="11" width="7.5625" style="290" customWidth="1"/>
    <col min="12" max="16384" width="8.1875" style="290"/>
  </cols>
  <sheetData>
    <row r="1" spans="2:3" x14ac:dyDescent="0.25">
      <c r="B1" s="290" t="s">
        <v>554</v>
      </c>
      <c r="C1" s="290"/>
    </row>
    <row r="2" spans="2:3" x14ac:dyDescent="0.25">
      <c r="C2" s="290" t="s">
        <v>555</v>
      </c>
    </row>
    <row r="4" spans="2:3" x14ac:dyDescent="0.25">
      <c r="B4" s="291" t="s">
        <v>505</v>
      </c>
      <c r="C4" s="292" t="s">
        <v>506</v>
      </c>
    </row>
    <row r="5" spans="2:3" ht="18.75" x14ac:dyDescent="0.25">
      <c r="B5" s="293" t="s">
        <v>507</v>
      </c>
      <c r="C5" s="294" t="s">
        <v>556</v>
      </c>
    </row>
    <row r="6" spans="2:3" ht="28.15" x14ac:dyDescent="0.25">
      <c r="B6" s="293" t="s">
        <v>509</v>
      </c>
      <c r="C6" s="294" t="s">
        <v>557</v>
      </c>
    </row>
    <row r="7" spans="2:3" x14ac:dyDescent="0.25">
      <c r="B7" s="293" t="s">
        <v>511</v>
      </c>
      <c r="C7" s="294" t="s">
        <v>558</v>
      </c>
    </row>
    <row r="8" spans="2:3" x14ac:dyDescent="0.25">
      <c r="B8" s="293" t="s">
        <v>513</v>
      </c>
      <c r="C8" s="294" t="s">
        <v>514</v>
      </c>
    </row>
    <row r="9" spans="2:3" ht="18.75" x14ac:dyDescent="0.25">
      <c r="B9" s="293" t="s">
        <v>515</v>
      </c>
      <c r="C9" s="294" t="s">
        <v>516</v>
      </c>
    </row>
    <row r="10" spans="2:3" ht="18.75" x14ac:dyDescent="0.25">
      <c r="B10" s="293" t="s">
        <v>517</v>
      </c>
      <c r="C10" s="294" t="s">
        <v>518</v>
      </c>
    </row>
    <row r="11" spans="2:3" ht="18.75" x14ac:dyDescent="0.25">
      <c r="B11" s="293" t="s">
        <v>519</v>
      </c>
      <c r="C11" s="294" t="s">
        <v>520</v>
      </c>
    </row>
    <row r="12" spans="2:3" ht="84.4" x14ac:dyDescent="0.25">
      <c r="B12" s="293" t="s">
        <v>521</v>
      </c>
      <c r="C12" s="294" t="s">
        <v>559</v>
      </c>
    </row>
    <row r="13" spans="2:3" ht="84.4" x14ac:dyDescent="0.25">
      <c r="B13" s="293" t="s">
        <v>523</v>
      </c>
      <c r="C13" s="294" t="s">
        <v>560</v>
      </c>
    </row>
    <row r="14" spans="2:3" ht="46.9" x14ac:dyDescent="0.25">
      <c r="B14" s="293" t="s">
        <v>525</v>
      </c>
      <c r="C14" s="294" t="s">
        <v>561</v>
      </c>
    </row>
    <row r="15" spans="2:3" ht="28.15" x14ac:dyDescent="0.25">
      <c r="B15" s="293" t="s">
        <v>527</v>
      </c>
      <c r="C15" s="294" t="s">
        <v>562</v>
      </c>
    </row>
    <row r="16" spans="2:3" ht="28.15" x14ac:dyDescent="0.25">
      <c r="B16" s="293" t="s">
        <v>563</v>
      </c>
      <c r="C16" s="294" t="s">
        <v>564</v>
      </c>
    </row>
    <row r="17" spans="2:3" x14ac:dyDescent="0.25">
      <c r="B17" s="293" t="s">
        <v>531</v>
      </c>
      <c r="C17" s="294" t="s">
        <v>532</v>
      </c>
    </row>
    <row r="18" spans="2:3" ht="18.75" x14ac:dyDescent="0.25">
      <c r="B18" s="293" t="s">
        <v>533</v>
      </c>
      <c r="C18" s="294" t="s">
        <v>565</v>
      </c>
    </row>
    <row r="19" spans="2:3" ht="18.75" x14ac:dyDescent="0.25">
      <c r="B19" s="293" t="s">
        <v>535</v>
      </c>
      <c r="C19" s="294" t="s">
        <v>566</v>
      </c>
    </row>
    <row r="20" spans="2:3" ht="18.75" x14ac:dyDescent="0.25">
      <c r="B20" s="293" t="s">
        <v>537</v>
      </c>
      <c r="C20" s="294" t="s">
        <v>567</v>
      </c>
    </row>
    <row r="21" spans="2:3" ht="18.75" x14ac:dyDescent="0.25">
      <c r="B21" s="295" t="s">
        <v>539</v>
      </c>
      <c r="C21" s="296" t="s">
        <v>568</v>
      </c>
    </row>
  </sheetData>
  <phoneticPr fontId="2"/>
  <pageMargins left="0.7" right="0.7" top="0.75" bottom="0.75" header="0.3" footer="0.3"/>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3634-B0C2-4D75-9A6F-6AB6BA469A43}">
  <sheetPr>
    <tabColor theme="7" tint="0.59999389629810485"/>
    <pageSetUpPr fitToPage="1"/>
  </sheetPr>
  <dimension ref="A1:F36"/>
  <sheetViews>
    <sheetView zoomScaleNormal="100" workbookViewId="0"/>
  </sheetViews>
  <sheetFormatPr defaultColWidth="8.4375" defaultRowHeight="12.75" x14ac:dyDescent="0.7"/>
  <cols>
    <col min="1" max="1" width="43.25" style="299" customWidth="1"/>
    <col min="2" max="2" width="28.125" style="299" customWidth="1"/>
    <col min="3" max="16384" width="8.4375" style="299"/>
  </cols>
  <sheetData>
    <row r="1" spans="1:6" ht="22.5" customHeight="1" x14ac:dyDescent="0.7">
      <c r="A1" s="299" t="s">
        <v>569</v>
      </c>
    </row>
    <row r="2" spans="1:6" ht="24.75" customHeight="1" x14ac:dyDescent="0.7">
      <c r="A2" s="738" t="s">
        <v>570</v>
      </c>
      <c r="B2" s="738"/>
      <c r="C2" s="300"/>
      <c r="D2" s="300"/>
      <c r="E2" s="300"/>
      <c r="F2" s="300"/>
    </row>
    <row r="3" spans="1:6" ht="18.75" customHeight="1" x14ac:dyDescent="0.7"/>
    <row r="4" spans="1:6" ht="14.1" customHeight="1" x14ac:dyDescent="0.7">
      <c r="A4" s="301" t="s">
        <v>571</v>
      </c>
      <c r="B4" s="739" t="s">
        <v>572</v>
      </c>
    </row>
    <row r="5" spans="1:6" ht="18.75" customHeight="1" x14ac:dyDescent="0.7">
      <c r="A5" s="302" t="s">
        <v>573</v>
      </c>
      <c r="B5" s="740"/>
    </row>
    <row r="6" spans="1:6" ht="15" customHeight="1" x14ac:dyDescent="0.7">
      <c r="A6" s="303"/>
      <c r="B6" s="736"/>
    </row>
    <row r="7" spans="1:6" ht="39" customHeight="1" x14ac:dyDescent="0.7">
      <c r="A7" s="304"/>
      <c r="B7" s="737"/>
    </row>
    <row r="8" spans="1:6" ht="15" customHeight="1" x14ac:dyDescent="0.7">
      <c r="A8" s="303"/>
      <c r="B8" s="736"/>
    </row>
    <row r="9" spans="1:6" ht="39" customHeight="1" x14ac:dyDescent="0.7">
      <c r="A9" s="304"/>
      <c r="B9" s="737"/>
    </row>
    <row r="10" spans="1:6" ht="15" customHeight="1" x14ac:dyDescent="0.7">
      <c r="A10" s="303"/>
      <c r="B10" s="736"/>
    </row>
    <row r="11" spans="1:6" ht="39" customHeight="1" x14ac:dyDescent="0.7">
      <c r="A11" s="304"/>
      <c r="B11" s="737"/>
    </row>
    <row r="12" spans="1:6" ht="15" customHeight="1" x14ac:dyDescent="0.7">
      <c r="A12" s="303"/>
      <c r="B12" s="736"/>
    </row>
    <row r="13" spans="1:6" ht="39" customHeight="1" x14ac:dyDescent="0.7">
      <c r="A13" s="304"/>
      <c r="B13" s="737"/>
    </row>
    <row r="14" spans="1:6" ht="15" customHeight="1" x14ac:dyDescent="0.7">
      <c r="A14" s="303"/>
      <c r="B14" s="736"/>
    </row>
    <row r="15" spans="1:6" ht="39" customHeight="1" x14ac:dyDescent="0.7">
      <c r="A15" s="304"/>
      <c r="B15" s="737"/>
    </row>
    <row r="16" spans="1:6" ht="15" customHeight="1" x14ac:dyDescent="0.7">
      <c r="A16" s="303"/>
      <c r="B16" s="736"/>
    </row>
    <row r="17" spans="1:2" ht="39" customHeight="1" x14ac:dyDescent="0.7">
      <c r="A17" s="304"/>
      <c r="B17" s="737"/>
    </row>
    <row r="18" spans="1:2" ht="15" customHeight="1" x14ac:dyDescent="0.7">
      <c r="A18" s="303"/>
      <c r="B18" s="736"/>
    </row>
    <row r="19" spans="1:2" ht="39" customHeight="1" x14ac:dyDescent="0.7">
      <c r="A19" s="304"/>
      <c r="B19" s="737"/>
    </row>
    <row r="20" spans="1:2" ht="15" customHeight="1" x14ac:dyDescent="0.7">
      <c r="A20" s="303"/>
      <c r="B20" s="736"/>
    </row>
    <row r="21" spans="1:2" ht="39" customHeight="1" x14ac:dyDescent="0.7">
      <c r="A21" s="304"/>
      <c r="B21" s="737"/>
    </row>
    <row r="22" spans="1:2" ht="15" customHeight="1" x14ac:dyDescent="0.7">
      <c r="A22" s="303"/>
      <c r="B22" s="736"/>
    </row>
    <row r="23" spans="1:2" ht="39" customHeight="1" x14ac:dyDescent="0.7">
      <c r="A23" s="304"/>
      <c r="B23" s="737"/>
    </row>
    <row r="24" spans="1:2" ht="15" customHeight="1" x14ac:dyDescent="0.7">
      <c r="A24" s="303"/>
      <c r="B24" s="736"/>
    </row>
    <row r="25" spans="1:2" ht="39" customHeight="1" x14ac:dyDescent="0.7">
      <c r="A25" s="304"/>
      <c r="B25" s="737"/>
    </row>
    <row r="26" spans="1:2" ht="15" customHeight="1" x14ac:dyDescent="0.7">
      <c r="A26" s="303"/>
      <c r="B26" s="736"/>
    </row>
    <row r="27" spans="1:2" ht="39" customHeight="1" x14ac:dyDescent="0.7">
      <c r="A27" s="304"/>
      <c r="B27" s="737"/>
    </row>
    <row r="28" spans="1:2" ht="15" customHeight="1" x14ac:dyDescent="0.7">
      <c r="A28" s="303"/>
      <c r="B28" s="736"/>
    </row>
    <row r="29" spans="1:2" ht="39" customHeight="1" x14ac:dyDescent="0.7">
      <c r="A29" s="304"/>
      <c r="B29" s="737"/>
    </row>
    <row r="30" spans="1:2" x14ac:dyDescent="0.7">
      <c r="A30" s="305"/>
      <c r="B30" s="305"/>
    </row>
    <row r="31" spans="1:2" x14ac:dyDescent="0.7">
      <c r="A31" s="305"/>
      <c r="B31" s="305"/>
    </row>
    <row r="32" spans="1:2" x14ac:dyDescent="0.7">
      <c r="A32" s="305"/>
      <c r="B32" s="305"/>
    </row>
    <row r="33" spans="1:2" x14ac:dyDescent="0.7">
      <c r="A33" s="305"/>
      <c r="B33" s="305"/>
    </row>
    <row r="34" spans="1:2" x14ac:dyDescent="0.7">
      <c r="A34" s="305"/>
      <c r="B34" s="305"/>
    </row>
    <row r="35" spans="1:2" x14ac:dyDescent="0.7">
      <c r="A35" s="305"/>
      <c r="B35" s="305"/>
    </row>
    <row r="36" spans="1:2" x14ac:dyDescent="0.7">
      <c r="A36" s="305"/>
      <c r="B36" s="305"/>
    </row>
  </sheetData>
  <mergeCells count="14">
    <mergeCell ref="B12:B13"/>
    <mergeCell ref="A2:B2"/>
    <mergeCell ref="B4:B5"/>
    <mergeCell ref="B6:B7"/>
    <mergeCell ref="B8:B9"/>
    <mergeCell ref="B10:B11"/>
    <mergeCell ref="B26:B27"/>
    <mergeCell ref="B28:B29"/>
    <mergeCell ref="B14:B15"/>
    <mergeCell ref="B16:B17"/>
    <mergeCell ref="B18:B19"/>
    <mergeCell ref="B20:B21"/>
    <mergeCell ref="B22:B23"/>
    <mergeCell ref="B24:B25"/>
  </mergeCells>
  <phoneticPr fontId="2"/>
  <printOptions horizontalCentered="1"/>
  <pageMargins left="0.55118110236220474" right="0.39370078740157483" top="0.59055118110236227" bottom="0.43307086614173229" header="0.35433070866141736" footer="0.27559055118110237"/>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2C8D-C33B-401E-AA8F-5077C36BFD40}">
  <sheetPr>
    <tabColor theme="7" tint="0.59999389629810485"/>
  </sheetPr>
  <dimension ref="A1:U119"/>
  <sheetViews>
    <sheetView view="pageBreakPreview" zoomScaleNormal="100" zoomScaleSheetLayoutView="100" workbookViewId="0">
      <selection sqref="A1:P1"/>
    </sheetView>
  </sheetViews>
  <sheetFormatPr defaultRowHeight="12" x14ac:dyDescent="0.7"/>
  <cols>
    <col min="1" max="1" width="6.125" style="211" customWidth="1"/>
    <col min="2" max="2" width="3.6875" style="211" customWidth="1"/>
    <col min="3" max="3" width="3.875" style="211" customWidth="1"/>
    <col min="4" max="4" width="2.1875" style="211" customWidth="1"/>
    <col min="5" max="5" width="3.0625" style="211" customWidth="1"/>
    <col min="6" max="6" width="4.8125" style="211" customWidth="1"/>
    <col min="7" max="16" width="7.125" style="211" customWidth="1"/>
    <col min="17" max="16384" width="9" style="211"/>
  </cols>
  <sheetData>
    <row r="1" spans="1:16" ht="24.4" customHeight="1" thickBot="1" x14ac:dyDescent="0.75">
      <c r="A1" s="496" t="s">
        <v>280</v>
      </c>
      <c r="B1" s="497"/>
      <c r="C1" s="497"/>
      <c r="D1" s="497"/>
      <c r="E1" s="497"/>
      <c r="F1" s="497"/>
      <c r="G1" s="497"/>
      <c r="H1" s="497"/>
      <c r="I1" s="497"/>
      <c r="J1" s="497"/>
      <c r="K1" s="497"/>
      <c r="L1" s="497"/>
      <c r="M1" s="497"/>
      <c r="N1" s="497"/>
      <c r="O1" s="497"/>
      <c r="P1" s="497"/>
    </row>
    <row r="2" spans="1:16" ht="16.350000000000001" customHeight="1" x14ac:dyDescent="0.7">
      <c r="A2" s="498" t="s">
        <v>281</v>
      </c>
      <c r="B2" s="500" t="s">
        <v>282</v>
      </c>
      <c r="C2" s="501"/>
      <c r="D2" s="501"/>
      <c r="E2" s="502"/>
      <c r="F2" s="503"/>
      <c r="G2" s="504"/>
      <c r="H2" s="504"/>
      <c r="I2" s="504"/>
      <c r="J2" s="504"/>
      <c r="K2" s="504"/>
      <c r="L2" s="504"/>
      <c r="M2" s="504"/>
      <c r="N2" s="504"/>
      <c r="O2" s="504"/>
      <c r="P2" s="505"/>
    </row>
    <row r="3" spans="1:16" ht="28.5" customHeight="1" x14ac:dyDescent="0.7">
      <c r="A3" s="467"/>
      <c r="B3" s="434" t="s">
        <v>283</v>
      </c>
      <c r="C3" s="376"/>
      <c r="D3" s="376"/>
      <c r="E3" s="377"/>
      <c r="F3" s="506"/>
      <c r="G3" s="507"/>
      <c r="H3" s="507"/>
      <c r="I3" s="507"/>
      <c r="J3" s="507"/>
      <c r="K3" s="507"/>
      <c r="L3" s="507"/>
      <c r="M3" s="507"/>
      <c r="N3" s="507"/>
      <c r="O3" s="507"/>
      <c r="P3" s="508"/>
    </row>
    <row r="4" spans="1:16" ht="15" customHeight="1" x14ac:dyDescent="0.7">
      <c r="A4" s="467"/>
      <c r="B4" s="411" t="s">
        <v>284</v>
      </c>
      <c r="C4" s="394"/>
      <c r="D4" s="394"/>
      <c r="E4" s="455"/>
      <c r="F4" s="512" t="s">
        <v>285</v>
      </c>
      <c r="G4" s="513"/>
      <c r="H4" s="513"/>
      <c r="I4" s="513"/>
      <c r="J4" s="513"/>
      <c r="K4" s="513"/>
      <c r="L4" s="513"/>
      <c r="M4" s="513"/>
      <c r="N4" s="513"/>
      <c r="O4" s="513"/>
      <c r="P4" s="514"/>
    </row>
    <row r="5" spans="1:16" ht="36" customHeight="1" x14ac:dyDescent="0.7">
      <c r="A5" s="467"/>
      <c r="B5" s="509"/>
      <c r="C5" s="510"/>
      <c r="D5" s="510"/>
      <c r="E5" s="511"/>
      <c r="F5" s="515"/>
      <c r="G5" s="516"/>
      <c r="H5" s="516"/>
      <c r="I5" s="516"/>
      <c r="J5" s="516"/>
      <c r="K5" s="516"/>
      <c r="L5" s="516"/>
      <c r="M5" s="516"/>
      <c r="N5" s="516"/>
      <c r="O5" s="516"/>
      <c r="P5" s="517"/>
    </row>
    <row r="6" spans="1:16" ht="16.350000000000001" customHeight="1" x14ac:dyDescent="0.7">
      <c r="A6" s="467"/>
      <c r="B6" s="401" t="s">
        <v>286</v>
      </c>
      <c r="C6" s="401"/>
      <c r="D6" s="401"/>
      <c r="E6" s="401"/>
      <c r="F6" s="401" t="s">
        <v>287</v>
      </c>
      <c r="G6" s="401"/>
      <c r="H6" s="479"/>
      <c r="I6" s="480"/>
      <c r="J6" s="481"/>
      <c r="K6" s="426" t="s">
        <v>288</v>
      </c>
      <c r="L6" s="427"/>
      <c r="M6" s="482"/>
      <c r="N6" s="483"/>
      <c r="O6" s="483"/>
      <c r="P6" s="484"/>
    </row>
    <row r="7" spans="1:16" ht="16.350000000000001" customHeight="1" x14ac:dyDescent="0.7">
      <c r="A7" s="499"/>
      <c r="B7" s="371"/>
      <c r="C7" s="371"/>
      <c r="D7" s="371"/>
      <c r="E7" s="371"/>
      <c r="F7" s="401" t="s">
        <v>289</v>
      </c>
      <c r="G7" s="371"/>
      <c r="H7" s="485"/>
      <c r="I7" s="486"/>
      <c r="J7" s="486"/>
      <c r="K7" s="486"/>
      <c r="L7" s="486"/>
      <c r="M7" s="486"/>
      <c r="N7" s="486"/>
      <c r="O7" s="486"/>
      <c r="P7" s="487"/>
    </row>
    <row r="8" spans="1:16" ht="15.6" customHeight="1" x14ac:dyDescent="0.7">
      <c r="A8" s="393" t="s">
        <v>290</v>
      </c>
      <c r="B8" s="394"/>
      <c r="C8" s="394"/>
      <c r="D8" s="490" t="s">
        <v>291</v>
      </c>
      <c r="E8" s="491"/>
      <c r="F8" s="491"/>
      <c r="G8" s="491"/>
      <c r="H8" s="492"/>
      <c r="I8" s="212"/>
      <c r="J8" s="401" t="s">
        <v>292</v>
      </c>
      <c r="K8" s="401"/>
      <c r="L8" s="493"/>
      <c r="M8" s="494"/>
      <c r="N8" s="494"/>
      <c r="O8" s="494"/>
      <c r="P8" s="495"/>
    </row>
    <row r="9" spans="1:16" ht="15.6" customHeight="1" x14ac:dyDescent="0.7">
      <c r="A9" s="488"/>
      <c r="B9" s="489"/>
      <c r="C9" s="489"/>
      <c r="D9" s="490" t="s">
        <v>293</v>
      </c>
      <c r="E9" s="491"/>
      <c r="F9" s="491"/>
      <c r="G9" s="491"/>
      <c r="H9" s="492"/>
      <c r="I9" s="212"/>
      <c r="J9" s="401" t="s">
        <v>292</v>
      </c>
      <c r="K9" s="401"/>
      <c r="L9" s="404"/>
      <c r="M9" s="460"/>
      <c r="N9" s="460"/>
      <c r="O9" s="460"/>
      <c r="P9" s="461"/>
    </row>
    <row r="10" spans="1:16" ht="15.6" customHeight="1" x14ac:dyDescent="0.7">
      <c r="A10" s="375"/>
      <c r="B10" s="376"/>
      <c r="C10" s="376"/>
      <c r="D10" s="462" t="s">
        <v>294</v>
      </c>
      <c r="E10" s="463"/>
      <c r="F10" s="463"/>
      <c r="G10" s="463"/>
      <c r="H10" s="464"/>
      <c r="I10" s="212"/>
      <c r="J10" s="401" t="s">
        <v>292</v>
      </c>
      <c r="K10" s="401"/>
      <c r="L10" s="404"/>
      <c r="M10" s="460"/>
      <c r="N10" s="460"/>
      <c r="O10" s="460"/>
      <c r="P10" s="461"/>
    </row>
    <row r="11" spans="1:16" ht="16.350000000000001" customHeight="1" x14ac:dyDescent="0.7">
      <c r="A11" s="465" t="s">
        <v>295</v>
      </c>
      <c r="B11" s="409" t="s">
        <v>282</v>
      </c>
      <c r="C11" s="410"/>
      <c r="D11" s="417"/>
      <c r="E11" s="454"/>
      <c r="F11" s="444"/>
      <c r="G11" s="444"/>
      <c r="H11" s="444"/>
      <c r="I11" s="444"/>
      <c r="J11" s="438" t="s">
        <v>296</v>
      </c>
      <c r="K11" s="469"/>
      <c r="L11" s="470" t="s">
        <v>297</v>
      </c>
      <c r="M11" s="471"/>
      <c r="N11" s="471"/>
      <c r="O11" s="471"/>
      <c r="P11" s="472"/>
    </row>
    <row r="12" spans="1:16" ht="30.95" customHeight="1" x14ac:dyDescent="0.7">
      <c r="A12" s="466"/>
      <c r="B12" s="409" t="s">
        <v>298</v>
      </c>
      <c r="C12" s="410"/>
      <c r="D12" s="417"/>
      <c r="E12" s="454"/>
      <c r="F12" s="444"/>
      <c r="G12" s="444"/>
      <c r="H12" s="444"/>
      <c r="I12" s="444"/>
      <c r="J12" s="438"/>
      <c r="K12" s="469"/>
      <c r="L12" s="473"/>
      <c r="M12" s="474"/>
      <c r="N12" s="474"/>
      <c r="O12" s="474"/>
      <c r="P12" s="475"/>
    </row>
    <row r="13" spans="1:16" ht="16.350000000000001" customHeight="1" x14ac:dyDescent="0.7">
      <c r="A13" s="466"/>
      <c r="B13" s="411" t="s">
        <v>299</v>
      </c>
      <c r="C13" s="394"/>
      <c r="D13" s="455"/>
      <c r="E13" s="456"/>
      <c r="F13" s="457"/>
      <c r="G13" s="457"/>
      <c r="H13" s="457"/>
      <c r="I13" s="457"/>
      <c r="J13" s="438"/>
      <c r="K13" s="469"/>
      <c r="L13" s="476"/>
      <c r="M13" s="477"/>
      <c r="N13" s="477"/>
      <c r="O13" s="477"/>
      <c r="P13" s="478"/>
    </row>
    <row r="14" spans="1:16" ht="15.6" customHeight="1" x14ac:dyDescent="0.7">
      <c r="A14" s="467"/>
      <c r="B14" s="401" t="s">
        <v>300</v>
      </c>
      <c r="C14" s="401"/>
      <c r="D14" s="401"/>
      <c r="E14" s="401"/>
      <c r="F14" s="401"/>
      <c r="G14" s="401"/>
      <c r="H14" s="401"/>
      <c r="I14" s="401"/>
      <c r="J14" s="401"/>
      <c r="K14" s="401"/>
      <c r="L14" s="458"/>
      <c r="M14" s="458"/>
      <c r="N14" s="458"/>
      <c r="O14" s="458"/>
      <c r="P14" s="459"/>
    </row>
    <row r="15" spans="1:16" ht="15.6" customHeight="1" x14ac:dyDescent="0.7">
      <c r="A15" s="466"/>
      <c r="B15" s="438" t="s">
        <v>301</v>
      </c>
      <c r="C15" s="439"/>
      <c r="D15" s="439"/>
      <c r="E15" s="439"/>
      <c r="F15" s="439"/>
      <c r="G15" s="439"/>
      <c r="H15" s="213" t="s">
        <v>302</v>
      </c>
      <c r="I15" s="443"/>
      <c r="J15" s="443"/>
      <c r="K15" s="443"/>
      <c r="L15" s="444"/>
      <c r="M15" s="445" t="s">
        <v>303</v>
      </c>
      <c r="N15" s="445"/>
      <c r="O15" s="446"/>
      <c r="P15" s="447"/>
    </row>
    <row r="16" spans="1:16" ht="14.45" customHeight="1" x14ac:dyDescent="0.7">
      <c r="A16" s="466"/>
      <c r="B16" s="440"/>
      <c r="C16" s="439"/>
      <c r="D16" s="439"/>
      <c r="E16" s="439"/>
      <c r="F16" s="439"/>
      <c r="G16" s="439"/>
      <c r="H16" s="438" t="s">
        <v>304</v>
      </c>
      <c r="I16" s="394"/>
      <c r="J16" s="394"/>
      <c r="K16" s="448"/>
      <c r="L16" s="449"/>
      <c r="M16" s="450"/>
      <c r="N16" s="450"/>
      <c r="O16" s="449"/>
      <c r="P16" s="451"/>
    </row>
    <row r="17" spans="1:21" ht="14.45" customHeight="1" x14ac:dyDescent="0.7">
      <c r="A17" s="468"/>
      <c r="B17" s="441"/>
      <c r="C17" s="442"/>
      <c r="D17" s="442"/>
      <c r="E17" s="442"/>
      <c r="F17" s="442"/>
      <c r="G17" s="442"/>
      <c r="H17" s="434"/>
      <c r="I17" s="376"/>
      <c r="J17" s="376"/>
      <c r="K17" s="452"/>
      <c r="L17" s="443"/>
      <c r="M17" s="443"/>
      <c r="N17" s="443"/>
      <c r="O17" s="443"/>
      <c r="P17" s="453"/>
    </row>
    <row r="18" spans="1:21" ht="19.149999999999999" customHeight="1" x14ac:dyDescent="0.7">
      <c r="A18" s="429" t="s">
        <v>305</v>
      </c>
      <c r="B18" s="430"/>
      <c r="C18" s="434" t="s">
        <v>302</v>
      </c>
      <c r="D18" s="376"/>
      <c r="E18" s="377"/>
      <c r="F18" s="435"/>
      <c r="G18" s="436"/>
      <c r="H18" s="436"/>
      <c r="I18" s="436"/>
      <c r="J18" s="436"/>
      <c r="K18" s="437"/>
      <c r="L18" s="376" t="s">
        <v>306</v>
      </c>
      <c r="M18" s="417"/>
      <c r="N18" s="414"/>
      <c r="O18" s="415"/>
      <c r="P18" s="418"/>
    </row>
    <row r="19" spans="1:21" ht="19.5" customHeight="1" x14ac:dyDescent="0.7">
      <c r="A19" s="431"/>
      <c r="B19" s="430"/>
      <c r="C19" s="409" t="s">
        <v>302</v>
      </c>
      <c r="D19" s="410"/>
      <c r="E19" s="417"/>
      <c r="F19" s="414"/>
      <c r="G19" s="415"/>
      <c r="H19" s="415"/>
      <c r="I19" s="415"/>
      <c r="J19" s="415"/>
      <c r="K19" s="416"/>
      <c r="L19" s="410" t="s">
        <v>306</v>
      </c>
      <c r="M19" s="417"/>
      <c r="N19" s="414"/>
      <c r="O19" s="415"/>
      <c r="P19" s="418"/>
    </row>
    <row r="20" spans="1:21" ht="19.5" customHeight="1" x14ac:dyDescent="0.7">
      <c r="A20" s="432"/>
      <c r="B20" s="433"/>
      <c r="C20" s="409" t="s">
        <v>302</v>
      </c>
      <c r="D20" s="410"/>
      <c r="E20" s="417"/>
      <c r="F20" s="414"/>
      <c r="G20" s="415"/>
      <c r="H20" s="415"/>
      <c r="I20" s="415"/>
      <c r="J20" s="415"/>
      <c r="K20" s="416"/>
      <c r="L20" s="410" t="s">
        <v>306</v>
      </c>
      <c r="M20" s="417"/>
      <c r="N20" s="414"/>
      <c r="O20" s="415"/>
      <c r="P20" s="418"/>
    </row>
    <row r="21" spans="1:21" ht="15.6" customHeight="1" x14ac:dyDescent="0.7">
      <c r="A21" s="419" t="s">
        <v>307</v>
      </c>
      <c r="B21" s="420"/>
      <c r="C21" s="420"/>
      <c r="D21" s="420"/>
      <c r="E21" s="420"/>
      <c r="F21" s="420"/>
      <c r="G21" s="420"/>
      <c r="H21" s="420"/>
      <c r="I21" s="420"/>
      <c r="J21" s="420"/>
      <c r="K21" s="420"/>
      <c r="L21" s="420"/>
      <c r="M21" s="420"/>
      <c r="N21" s="420"/>
      <c r="O21" s="420"/>
      <c r="P21" s="421"/>
    </row>
    <row r="22" spans="1:21" ht="16.350000000000001" customHeight="1" x14ac:dyDescent="0.7">
      <c r="A22" s="422" t="s">
        <v>308</v>
      </c>
      <c r="B22" s="423"/>
      <c r="C22" s="423"/>
      <c r="D22" s="423"/>
      <c r="E22" s="423"/>
      <c r="F22" s="423"/>
      <c r="G22" s="401" t="s">
        <v>309</v>
      </c>
      <c r="H22" s="401"/>
      <c r="I22" s="401" t="s">
        <v>310</v>
      </c>
      <c r="J22" s="401"/>
      <c r="K22" s="401" t="s">
        <v>311</v>
      </c>
      <c r="L22" s="401"/>
      <c r="M22" s="426" t="s">
        <v>312</v>
      </c>
      <c r="N22" s="427"/>
      <c r="O22" s="401" t="s">
        <v>313</v>
      </c>
      <c r="P22" s="428"/>
    </row>
    <row r="23" spans="1:21" ht="16.350000000000001" customHeight="1" x14ac:dyDescent="0.7">
      <c r="A23" s="424"/>
      <c r="B23" s="425"/>
      <c r="C23" s="425"/>
      <c r="D23" s="425"/>
      <c r="E23" s="425"/>
      <c r="F23" s="425"/>
      <c r="G23" s="214" t="s">
        <v>314</v>
      </c>
      <c r="H23" s="214" t="s">
        <v>315</v>
      </c>
      <c r="I23" s="214" t="s">
        <v>316</v>
      </c>
      <c r="J23" s="214" t="s">
        <v>317</v>
      </c>
      <c r="K23" s="214" t="s">
        <v>314</v>
      </c>
      <c r="L23" s="214" t="s">
        <v>315</v>
      </c>
      <c r="M23" s="215" t="s">
        <v>316</v>
      </c>
      <c r="N23" s="214" t="s">
        <v>315</v>
      </c>
      <c r="O23" s="214" t="s">
        <v>314</v>
      </c>
      <c r="P23" s="216" t="s">
        <v>315</v>
      </c>
    </row>
    <row r="24" spans="1:21" ht="16.350000000000001" customHeight="1" x14ac:dyDescent="0.7">
      <c r="A24" s="407"/>
      <c r="B24" s="409" t="s">
        <v>318</v>
      </c>
      <c r="C24" s="410"/>
      <c r="D24" s="410"/>
      <c r="E24" s="410"/>
      <c r="F24" s="410"/>
      <c r="G24" s="217"/>
      <c r="H24" s="217"/>
      <c r="I24" s="217"/>
      <c r="J24" s="217"/>
      <c r="K24" s="217"/>
      <c r="L24" s="217"/>
      <c r="M24" s="218"/>
      <c r="N24" s="217"/>
      <c r="O24" s="217"/>
      <c r="P24" s="219"/>
    </row>
    <row r="25" spans="1:21" ht="16.350000000000001" customHeight="1" thickBot="1" x14ac:dyDescent="0.75">
      <c r="A25" s="407"/>
      <c r="B25" s="411" t="s">
        <v>319</v>
      </c>
      <c r="C25" s="394"/>
      <c r="D25" s="394"/>
      <c r="E25" s="394"/>
      <c r="F25" s="394"/>
      <c r="G25" s="220"/>
      <c r="H25" s="220"/>
      <c r="I25" s="220"/>
      <c r="J25" s="220"/>
      <c r="K25" s="220"/>
      <c r="L25" s="220"/>
      <c r="M25" s="218"/>
      <c r="N25" s="217"/>
      <c r="O25" s="217"/>
      <c r="P25" s="219"/>
    </row>
    <row r="26" spans="1:21" ht="12.75" thickBot="1" x14ac:dyDescent="0.3">
      <c r="A26" s="408"/>
      <c r="B26" s="412" t="s">
        <v>320</v>
      </c>
      <c r="C26" s="412"/>
      <c r="D26" s="412"/>
      <c r="E26" s="412"/>
      <c r="F26" s="412"/>
      <c r="G26" s="388"/>
      <c r="H26" s="413"/>
      <c r="I26" s="388"/>
      <c r="J26" s="413"/>
      <c r="K26" s="388"/>
      <c r="L26" s="388"/>
      <c r="M26" s="389"/>
      <c r="N26" s="390"/>
      <c r="O26" s="391"/>
      <c r="P26" s="392"/>
    </row>
    <row r="27" spans="1:21" ht="15.6" customHeight="1" x14ac:dyDescent="0.7">
      <c r="A27" s="393" t="s">
        <v>321</v>
      </c>
      <c r="B27" s="394"/>
      <c r="C27" s="394"/>
      <c r="D27" s="394"/>
      <c r="E27" s="394"/>
      <c r="F27" s="394"/>
      <c r="G27" s="395" t="s">
        <v>322</v>
      </c>
      <c r="H27" s="396"/>
      <c r="I27" s="396"/>
      <c r="J27" s="397"/>
      <c r="K27" s="398" t="s">
        <v>323</v>
      </c>
      <c r="L27" s="399"/>
      <c r="M27" s="399"/>
      <c r="N27" s="399"/>
      <c r="O27" s="399"/>
      <c r="P27" s="400"/>
    </row>
    <row r="28" spans="1:21" ht="15.6" customHeight="1" x14ac:dyDescent="0.7">
      <c r="A28" s="375"/>
      <c r="B28" s="376"/>
      <c r="C28" s="376"/>
      <c r="D28" s="376"/>
      <c r="E28" s="376"/>
      <c r="F28" s="376"/>
      <c r="G28" s="401" t="s">
        <v>324</v>
      </c>
      <c r="H28" s="401"/>
      <c r="I28" s="402" t="s">
        <v>325</v>
      </c>
      <c r="J28" s="403"/>
      <c r="K28" s="404"/>
      <c r="L28" s="405"/>
      <c r="M28" s="405"/>
      <c r="N28" s="405"/>
      <c r="O28" s="405"/>
      <c r="P28" s="406"/>
    </row>
    <row r="29" spans="1:21" ht="16.350000000000001" customHeight="1" x14ac:dyDescent="0.7">
      <c r="A29" s="372" t="s">
        <v>326</v>
      </c>
      <c r="B29" s="373"/>
      <c r="C29" s="373"/>
      <c r="D29" s="373"/>
      <c r="E29" s="373"/>
      <c r="F29" s="373"/>
      <c r="G29" s="373"/>
      <c r="H29" s="373"/>
      <c r="I29" s="373"/>
      <c r="J29" s="373"/>
      <c r="K29" s="373"/>
      <c r="L29" s="373"/>
      <c r="M29" s="373"/>
      <c r="N29" s="373"/>
      <c r="O29" s="373"/>
      <c r="P29" s="374"/>
    </row>
    <row r="30" spans="1:21" ht="16.350000000000001" customHeight="1" x14ac:dyDescent="0.7">
      <c r="A30" s="375" t="s">
        <v>327</v>
      </c>
      <c r="B30" s="376"/>
      <c r="C30" s="376"/>
      <c r="D30" s="376"/>
      <c r="E30" s="376"/>
      <c r="F30" s="377"/>
      <c r="G30" s="378" t="s">
        <v>328</v>
      </c>
      <c r="H30" s="379"/>
      <c r="I30" s="379"/>
      <c r="J30" s="380"/>
      <c r="K30" s="381"/>
      <c r="L30" s="382"/>
      <c r="M30" s="382"/>
      <c r="N30" s="382"/>
      <c r="O30" s="382"/>
      <c r="P30" s="383"/>
    </row>
    <row r="31" spans="1:21" ht="16.350000000000001" customHeight="1" x14ac:dyDescent="0.7">
      <c r="A31" s="384" t="s">
        <v>329</v>
      </c>
      <c r="B31" s="385"/>
      <c r="C31" s="385"/>
      <c r="D31" s="385"/>
      <c r="E31" s="385"/>
      <c r="F31" s="386"/>
      <c r="G31" s="376"/>
      <c r="H31" s="376"/>
      <c r="I31" s="376"/>
      <c r="J31" s="376"/>
      <c r="K31" s="376"/>
      <c r="L31" s="376"/>
      <c r="M31" s="376"/>
      <c r="N31" s="376"/>
      <c r="O31" s="376"/>
      <c r="P31" s="387"/>
      <c r="Q31" s="221"/>
      <c r="R31" s="221"/>
      <c r="S31" s="221"/>
      <c r="T31" s="221"/>
      <c r="U31" s="222"/>
    </row>
    <row r="32" spans="1:21" ht="16.350000000000001" customHeight="1" thickBot="1" x14ac:dyDescent="0.75">
      <c r="A32" s="365" t="s">
        <v>330</v>
      </c>
      <c r="B32" s="366"/>
      <c r="C32" s="366"/>
      <c r="D32" s="366"/>
      <c r="E32" s="366"/>
      <c r="F32" s="367"/>
      <c r="G32" s="368" t="s">
        <v>331</v>
      </c>
      <c r="H32" s="368"/>
      <c r="I32" s="368"/>
      <c r="J32" s="368"/>
      <c r="K32" s="368"/>
      <c r="L32" s="368"/>
      <c r="M32" s="368"/>
      <c r="N32" s="368"/>
      <c r="O32" s="368"/>
      <c r="P32" s="369"/>
    </row>
    <row r="33" spans="1:16" s="224" customFormat="1" ht="16.25" customHeight="1" x14ac:dyDescent="0.7">
      <c r="A33" s="223"/>
    </row>
    <row r="34" spans="1:16" s="224" customFormat="1" ht="15.95" customHeight="1" x14ac:dyDescent="0.7">
      <c r="A34" s="223" t="s">
        <v>332</v>
      </c>
      <c r="B34" s="225"/>
      <c r="C34" s="225"/>
      <c r="D34" s="225"/>
      <c r="E34" s="225"/>
      <c r="F34" s="225"/>
      <c r="G34" s="225"/>
      <c r="H34" s="225"/>
      <c r="I34" s="225"/>
      <c r="J34" s="225"/>
      <c r="K34" s="225"/>
      <c r="L34" s="225"/>
      <c r="M34" s="225"/>
      <c r="N34" s="225"/>
      <c r="O34" s="225"/>
      <c r="P34" s="225"/>
    </row>
    <row r="35" spans="1:16" s="224" customFormat="1" ht="15.85" customHeight="1" x14ac:dyDescent="0.7">
      <c r="A35" s="226">
        <v>1</v>
      </c>
      <c r="B35" s="362" t="s">
        <v>333</v>
      </c>
      <c r="C35" s="362"/>
      <c r="D35" s="362"/>
      <c r="E35" s="362"/>
      <c r="F35" s="362"/>
      <c r="G35" s="362"/>
      <c r="H35" s="362"/>
      <c r="I35" s="362"/>
      <c r="J35" s="362"/>
      <c r="K35" s="362"/>
      <c r="L35" s="362"/>
      <c r="M35" s="362"/>
      <c r="N35" s="362"/>
      <c r="O35" s="362"/>
      <c r="P35" s="362"/>
    </row>
    <row r="36" spans="1:16" s="227" customFormat="1" ht="15.85" customHeight="1" x14ac:dyDescent="0.7">
      <c r="A36" s="226">
        <v>2</v>
      </c>
      <c r="B36" s="362" t="s">
        <v>334</v>
      </c>
      <c r="C36" s="362"/>
      <c r="D36" s="362"/>
      <c r="E36" s="362"/>
      <c r="F36" s="362"/>
      <c r="G36" s="362"/>
      <c r="H36" s="362"/>
      <c r="I36" s="362"/>
      <c r="J36" s="362"/>
      <c r="K36" s="362"/>
      <c r="L36" s="362"/>
      <c r="M36" s="362"/>
      <c r="N36" s="362"/>
      <c r="O36" s="362"/>
      <c r="P36" s="362"/>
    </row>
    <row r="37" spans="1:16" s="227" customFormat="1" ht="15.85" customHeight="1" x14ac:dyDescent="0.7"/>
    <row r="38" spans="1:16" s="227" customFormat="1" ht="15.85" customHeight="1" x14ac:dyDescent="0.7">
      <c r="A38" s="228" t="s">
        <v>335</v>
      </c>
    </row>
    <row r="39" spans="1:16" s="227" customFormat="1" ht="15.85" customHeight="1" x14ac:dyDescent="0.7"/>
    <row r="40" spans="1:16" s="227" customFormat="1" ht="15.85" customHeight="1" x14ac:dyDescent="0.7">
      <c r="A40" s="370" t="s">
        <v>336</v>
      </c>
      <c r="B40" s="370"/>
      <c r="C40" s="370"/>
      <c r="D40" s="370"/>
      <c r="E40" s="370"/>
      <c r="F40" s="370"/>
      <c r="G40" s="370"/>
      <c r="H40" s="370"/>
      <c r="I40" s="370"/>
      <c r="J40" s="370"/>
      <c r="K40" s="370"/>
      <c r="L40" s="370"/>
      <c r="M40" s="370"/>
      <c r="N40" s="370"/>
      <c r="O40" s="370"/>
      <c r="P40" s="370"/>
    </row>
    <row r="41" spans="1:16" s="229" customFormat="1" ht="15.85" customHeight="1" x14ac:dyDescent="0.7">
      <c r="A41" s="370"/>
      <c r="B41" s="370"/>
      <c r="C41" s="370"/>
      <c r="D41" s="370"/>
      <c r="E41" s="370"/>
      <c r="F41" s="370"/>
      <c r="G41" s="370"/>
      <c r="H41" s="370"/>
      <c r="I41" s="370"/>
      <c r="J41" s="370"/>
      <c r="K41" s="370"/>
      <c r="L41" s="370"/>
      <c r="M41" s="370"/>
      <c r="N41" s="370"/>
      <c r="O41" s="370"/>
      <c r="P41" s="370"/>
    </row>
    <row r="42" spans="1:16" s="227" customFormat="1" ht="15.85" customHeight="1" x14ac:dyDescent="0.7"/>
    <row r="43" spans="1:16" s="227" customFormat="1" ht="15.85" customHeight="1" x14ac:dyDescent="0.7">
      <c r="A43" s="227" t="s">
        <v>337</v>
      </c>
    </row>
    <row r="44" spans="1:16" s="227" customFormat="1" ht="15.85" customHeight="1" x14ac:dyDescent="0.7"/>
    <row r="45" spans="1:16" s="227" customFormat="1" ht="40.9" customHeight="1" x14ac:dyDescent="0.7">
      <c r="A45" s="230"/>
      <c r="B45" s="359" t="s">
        <v>338</v>
      </c>
      <c r="C45" s="359"/>
      <c r="D45" s="359"/>
      <c r="E45" s="359"/>
      <c r="F45" s="359"/>
      <c r="G45" s="359"/>
      <c r="H45" s="359"/>
      <c r="I45" s="359" t="s">
        <v>339</v>
      </c>
      <c r="J45" s="359"/>
      <c r="K45" s="371" t="s">
        <v>340</v>
      </c>
      <c r="L45" s="359"/>
      <c r="M45" s="371" t="s">
        <v>341</v>
      </c>
      <c r="N45" s="359"/>
      <c r="O45" s="359" t="s">
        <v>332</v>
      </c>
      <c r="P45" s="359"/>
    </row>
    <row r="46" spans="1:16" s="227" customFormat="1" ht="40.9" customHeight="1" x14ac:dyDescent="0.7">
      <c r="A46" s="231">
        <v>1</v>
      </c>
      <c r="B46" s="363" t="s">
        <v>342</v>
      </c>
      <c r="C46" s="363"/>
      <c r="D46" s="363"/>
      <c r="E46" s="363"/>
      <c r="F46" s="363"/>
      <c r="G46" s="363"/>
      <c r="H46" s="363"/>
      <c r="I46" s="359"/>
      <c r="J46" s="359"/>
      <c r="K46" s="364"/>
      <c r="L46" s="364"/>
      <c r="M46" s="359"/>
      <c r="N46" s="359"/>
      <c r="O46" s="360"/>
      <c r="P46" s="360"/>
    </row>
    <row r="47" spans="1:16" s="227" customFormat="1" ht="40.9" customHeight="1" x14ac:dyDescent="0.7">
      <c r="A47" s="231">
        <v>2</v>
      </c>
      <c r="B47" s="363" t="s">
        <v>343</v>
      </c>
      <c r="C47" s="363"/>
      <c r="D47" s="363"/>
      <c r="E47" s="363"/>
      <c r="F47" s="363"/>
      <c r="G47" s="363"/>
      <c r="H47" s="363"/>
      <c r="I47" s="359" t="s">
        <v>344</v>
      </c>
      <c r="J47" s="359"/>
      <c r="K47" s="364"/>
      <c r="L47" s="364"/>
      <c r="M47" s="359"/>
      <c r="N47" s="359"/>
      <c r="O47" s="360"/>
      <c r="P47" s="360"/>
    </row>
    <row r="48" spans="1:16" s="227" customFormat="1" ht="40.9" customHeight="1" x14ac:dyDescent="0.7">
      <c r="A48" s="231">
        <v>3</v>
      </c>
      <c r="B48" s="363" t="s">
        <v>345</v>
      </c>
      <c r="C48" s="363"/>
      <c r="D48" s="363"/>
      <c r="E48" s="363"/>
      <c r="F48" s="363"/>
      <c r="G48" s="363"/>
      <c r="H48" s="363"/>
      <c r="I48" s="359" t="s">
        <v>346</v>
      </c>
      <c r="J48" s="359"/>
      <c r="K48" s="364"/>
      <c r="L48" s="364"/>
      <c r="M48" s="359"/>
      <c r="N48" s="359"/>
      <c r="O48" s="360"/>
      <c r="P48" s="360"/>
    </row>
    <row r="49" spans="1:16" s="227" customFormat="1" ht="40.9" customHeight="1" x14ac:dyDescent="0.7">
      <c r="A49" s="231">
        <v>4</v>
      </c>
      <c r="B49" s="363" t="s">
        <v>347</v>
      </c>
      <c r="C49" s="363"/>
      <c r="D49" s="363"/>
      <c r="E49" s="363"/>
      <c r="F49" s="363"/>
      <c r="G49" s="363"/>
      <c r="H49" s="363"/>
      <c r="I49" s="359" t="s">
        <v>348</v>
      </c>
      <c r="J49" s="359"/>
      <c r="K49" s="364"/>
      <c r="L49" s="364"/>
      <c r="M49" s="359"/>
      <c r="N49" s="359"/>
      <c r="O49" s="360"/>
      <c r="P49" s="360"/>
    </row>
    <row r="50" spans="1:16" s="227" customFormat="1" ht="40.9" customHeight="1" x14ac:dyDescent="0.7">
      <c r="A50" s="231">
        <v>5</v>
      </c>
      <c r="B50" s="363" t="s">
        <v>349</v>
      </c>
      <c r="C50" s="363"/>
      <c r="D50" s="363"/>
      <c r="E50" s="363"/>
      <c r="F50" s="363"/>
      <c r="G50" s="363"/>
      <c r="H50" s="363"/>
      <c r="I50" s="359"/>
      <c r="J50" s="359"/>
      <c r="K50" s="364"/>
      <c r="L50" s="364"/>
      <c r="M50" s="359"/>
      <c r="N50" s="359"/>
      <c r="O50" s="360"/>
      <c r="P50" s="360"/>
    </row>
    <row r="51" spans="1:16" s="227" customFormat="1" ht="40.9" customHeight="1" x14ac:dyDescent="0.7">
      <c r="A51" s="231">
        <v>6</v>
      </c>
      <c r="B51" s="363" t="s">
        <v>350</v>
      </c>
      <c r="C51" s="363"/>
      <c r="D51" s="363"/>
      <c r="E51" s="363"/>
      <c r="F51" s="363"/>
      <c r="G51" s="363"/>
      <c r="H51" s="363"/>
      <c r="I51" s="359" t="s">
        <v>351</v>
      </c>
      <c r="J51" s="359"/>
      <c r="K51" s="364"/>
      <c r="L51" s="364"/>
      <c r="M51" s="359"/>
      <c r="N51" s="359"/>
      <c r="O51" s="360"/>
      <c r="P51" s="360"/>
    </row>
    <row r="52" spans="1:16" s="227" customFormat="1" ht="40.9" customHeight="1" x14ac:dyDescent="0.7">
      <c r="A52" s="231">
        <v>7</v>
      </c>
      <c r="B52" s="363" t="s">
        <v>352</v>
      </c>
      <c r="C52" s="363"/>
      <c r="D52" s="363"/>
      <c r="E52" s="363"/>
      <c r="F52" s="363"/>
      <c r="G52" s="363"/>
      <c r="H52" s="363"/>
      <c r="I52" s="359"/>
      <c r="J52" s="359"/>
      <c r="K52" s="364"/>
      <c r="L52" s="364"/>
      <c r="M52" s="359"/>
      <c r="N52" s="359"/>
      <c r="O52" s="360"/>
      <c r="P52" s="360"/>
    </row>
    <row r="53" spans="1:16" s="227" customFormat="1" ht="40.9" customHeight="1" x14ac:dyDescent="0.7">
      <c r="A53" s="231">
        <v>8</v>
      </c>
      <c r="B53" s="363" t="s">
        <v>353</v>
      </c>
      <c r="C53" s="363"/>
      <c r="D53" s="363"/>
      <c r="E53" s="363"/>
      <c r="F53" s="363"/>
      <c r="G53" s="363"/>
      <c r="H53" s="363"/>
      <c r="I53" s="359" t="s">
        <v>354</v>
      </c>
      <c r="J53" s="359"/>
      <c r="K53" s="364"/>
      <c r="L53" s="364"/>
      <c r="M53" s="359"/>
      <c r="N53" s="359"/>
      <c r="O53" s="360"/>
      <c r="P53" s="360"/>
    </row>
    <row r="54" spans="1:16" s="227" customFormat="1" ht="40.9" customHeight="1" x14ac:dyDescent="0.7">
      <c r="A54" s="231">
        <v>9</v>
      </c>
      <c r="B54" s="363" t="s">
        <v>355</v>
      </c>
      <c r="C54" s="363"/>
      <c r="D54" s="363"/>
      <c r="E54" s="363"/>
      <c r="F54" s="363"/>
      <c r="G54" s="363"/>
      <c r="H54" s="363"/>
      <c r="I54" s="359" t="s">
        <v>356</v>
      </c>
      <c r="J54" s="359"/>
      <c r="K54" s="364"/>
      <c r="L54" s="364"/>
      <c r="M54" s="359"/>
      <c r="N54" s="359"/>
      <c r="O54" s="360"/>
      <c r="P54" s="360"/>
    </row>
    <row r="55" spans="1:16" s="227" customFormat="1" ht="40.9" customHeight="1" x14ac:dyDescent="0.7">
      <c r="A55" s="231">
        <v>10</v>
      </c>
      <c r="B55" s="363" t="s">
        <v>576</v>
      </c>
      <c r="C55" s="363"/>
      <c r="D55" s="363"/>
      <c r="E55" s="363"/>
      <c r="F55" s="363"/>
      <c r="G55" s="363"/>
      <c r="H55" s="363"/>
      <c r="I55" s="359" t="s">
        <v>574</v>
      </c>
      <c r="J55" s="359"/>
      <c r="K55" s="364"/>
      <c r="L55" s="364"/>
      <c r="M55" s="741"/>
      <c r="N55" s="741"/>
      <c r="O55" s="360"/>
      <c r="P55" s="360"/>
    </row>
    <row r="56" spans="1:16" s="227" customFormat="1" ht="40.9" customHeight="1" x14ac:dyDescent="0.7">
      <c r="A56" s="231">
        <v>11</v>
      </c>
      <c r="B56" s="363" t="s">
        <v>577</v>
      </c>
      <c r="C56" s="363"/>
      <c r="D56" s="363"/>
      <c r="E56" s="363"/>
      <c r="F56" s="363"/>
      <c r="G56" s="363"/>
      <c r="H56" s="363"/>
      <c r="I56" s="359" t="s">
        <v>575</v>
      </c>
      <c r="J56" s="359"/>
      <c r="K56" s="364"/>
      <c r="L56" s="364"/>
      <c r="M56" s="741"/>
      <c r="N56" s="741"/>
      <c r="O56" s="360"/>
      <c r="P56" s="360"/>
    </row>
    <row r="57" spans="1:16" s="227" customFormat="1" ht="15.85" customHeight="1" x14ac:dyDescent="0.7"/>
    <row r="58" spans="1:16" s="227" customFormat="1" ht="15.85" customHeight="1" x14ac:dyDescent="0.7">
      <c r="A58" s="226" t="s">
        <v>357</v>
      </c>
      <c r="B58" s="362" t="s">
        <v>358</v>
      </c>
      <c r="C58" s="362"/>
      <c r="D58" s="362"/>
      <c r="E58" s="362"/>
      <c r="F58" s="362"/>
      <c r="G58" s="362"/>
      <c r="H58" s="362"/>
      <c r="I58" s="362"/>
      <c r="J58" s="362"/>
      <c r="K58" s="362"/>
      <c r="L58" s="362"/>
      <c r="M58" s="362"/>
      <c r="N58" s="362"/>
      <c r="O58" s="362"/>
      <c r="P58" s="362"/>
    </row>
    <row r="59" spans="1:16" s="227" customFormat="1" ht="13.25" customHeight="1" x14ac:dyDescent="0.7">
      <c r="A59" s="226" t="s">
        <v>359</v>
      </c>
      <c r="B59" s="361" t="s">
        <v>360</v>
      </c>
      <c r="C59" s="362"/>
      <c r="D59" s="362"/>
      <c r="E59" s="362"/>
      <c r="F59" s="362"/>
      <c r="G59" s="362"/>
      <c r="H59" s="362"/>
      <c r="I59" s="362"/>
      <c r="J59" s="362"/>
      <c r="K59" s="362"/>
      <c r="L59" s="362"/>
      <c r="M59" s="362"/>
      <c r="N59" s="362"/>
      <c r="O59" s="362"/>
      <c r="P59" s="362"/>
    </row>
    <row r="60" spans="1:16" s="227" customFormat="1" ht="13.25" customHeight="1" x14ac:dyDescent="0.7">
      <c r="B60" s="362"/>
      <c r="C60" s="362"/>
      <c r="D60" s="362"/>
      <c r="E60" s="362"/>
      <c r="F60" s="362"/>
      <c r="G60" s="362"/>
      <c r="H60" s="362"/>
      <c r="I60" s="362"/>
      <c r="J60" s="362"/>
      <c r="K60" s="362"/>
      <c r="L60" s="362"/>
      <c r="M60" s="362"/>
      <c r="N60" s="362"/>
      <c r="O60" s="362"/>
      <c r="P60" s="362"/>
    </row>
    <row r="61" spans="1:16" s="227" customFormat="1" ht="13.25" customHeight="1" x14ac:dyDescent="0.7">
      <c r="B61" s="362"/>
      <c r="C61" s="362"/>
      <c r="D61" s="362"/>
      <c r="E61" s="362"/>
      <c r="F61" s="362"/>
      <c r="G61" s="362"/>
      <c r="H61" s="362"/>
      <c r="I61" s="362"/>
      <c r="J61" s="362"/>
      <c r="K61" s="362"/>
      <c r="L61" s="362"/>
      <c r="M61" s="362"/>
      <c r="N61" s="362"/>
      <c r="O61" s="362"/>
      <c r="P61" s="362"/>
    </row>
    <row r="62" spans="1:16" s="227" customFormat="1" ht="15.85" customHeight="1" x14ac:dyDescent="0.7"/>
    <row r="63" spans="1:16" s="227" customFormat="1" ht="15.85" customHeight="1" x14ac:dyDescent="0.7">
      <c r="K63" s="227" t="s">
        <v>361</v>
      </c>
    </row>
    <row r="64" spans="1:16" s="227" customFormat="1" ht="26.35" customHeight="1" x14ac:dyDescent="0.7">
      <c r="K64" s="359" t="s">
        <v>362</v>
      </c>
      <c r="L64" s="359"/>
      <c r="M64" s="360"/>
      <c r="N64" s="360"/>
      <c r="O64" s="360"/>
      <c r="P64" s="360"/>
    </row>
    <row r="65" spans="11:16" s="227" customFormat="1" ht="26.35" customHeight="1" x14ac:dyDescent="0.7">
      <c r="K65" s="359" t="s">
        <v>363</v>
      </c>
      <c r="L65" s="359"/>
      <c r="M65" s="360"/>
      <c r="N65" s="360"/>
      <c r="O65" s="360"/>
      <c r="P65" s="360"/>
    </row>
    <row r="66" spans="11:16" s="227" customFormat="1" ht="26.35" customHeight="1" x14ac:dyDescent="0.7">
      <c r="K66" s="359" t="s">
        <v>364</v>
      </c>
      <c r="L66" s="359"/>
      <c r="M66" s="360"/>
      <c r="N66" s="360"/>
      <c r="O66" s="360"/>
      <c r="P66" s="360"/>
    </row>
    <row r="67" spans="11:16" s="227" customFormat="1" ht="26.35" customHeight="1" x14ac:dyDescent="0.7">
      <c r="K67" s="359" t="s">
        <v>365</v>
      </c>
      <c r="L67" s="359"/>
      <c r="M67" s="360"/>
      <c r="N67" s="360"/>
      <c r="O67" s="360"/>
      <c r="P67" s="360"/>
    </row>
    <row r="68" spans="11:16" s="227" customFormat="1" ht="15.85" customHeight="1" x14ac:dyDescent="0.7"/>
    <row r="69" spans="11:16" s="227" customFormat="1" ht="15.85" customHeight="1" x14ac:dyDescent="0.7"/>
    <row r="70" spans="11:16" s="227" customFormat="1" ht="15.85" customHeight="1" x14ac:dyDescent="0.7"/>
    <row r="71" spans="11:16" s="227" customFormat="1" ht="15.85" customHeight="1" x14ac:dyDescent="0.7"/>
    <row r="72" spans="11:16" s="227" customFormat="1" ht="15.85" customHeight="1" x14ac:dyDescent="0.7"/>
    <row r="73" spans="11:16" s="227" customFormat="1" ht="15.85" customHeight="1" x14ac:dyDescent="0.7"/>
    <row r="74" spans="11:16" s="227" customFormat="1" ht="15.85" customHeight="1" x14ac:dyDescent="0.7"/>
    <row r="75" spans="11:16" s="227" customFormat="1" ht="15.85" customHeight="1" x14ac:dyDescent="0.7"/>
    <row r="76" spans="11:16" s="227" customFormat="1" ht="15.85" customHeight="1" x14ac:dyDescent="0.7"/>
    <row r="77" spans="11:16" s="227" customFormat="1" ht="15.85" customHeight="1" x14ac:dyDescent="0.7"/>
    <row r="78" spans="11:16" s="227" customFormat="1" ht="15.85" customHeight="1" x14ac:dyDescent="0.7"/>
    <row r="79" spans="11:16" s="227" customFormat="1" ht="15.85" customHeight="1" x14ac:dyDescent="0.7"/>
    <row r="80" spans="11:16" s="227" customFormat="1" ht="15.85" customHeight="1" x14ac:dyDescent="0.7"/>
    <row r="81" s="227" customFormat="1" ht="15.85" customHeight="1" x14ac:dyDescent="0.7"/>
    <row r="82" s="227" customFormat="1" ht="15.85" customHeight="1" x14ac:dyDescent="0.7"/>
    <row r="83" s="227" customFormat="1" ht="15.85" customHeight="1" x14ac:dyDescent="0.7"/>
    <row r="84" s="227" customFormat="1" ht="15.85" customHeight="1" x14ac:dyDescent="0.7"/>
    <row r="85" s="227" customFormat="1" ht="15.85" customHeight="1" x14ac:dyDescent="0.7"/>
    <row r="86" s="227" customFormat="1" ht="15.85" customHeight="1" x14ac:dyDescent="0.7"/>
    <row r="87" s="227" customFormat="1" ht="15.85" customHeight="1" x14ac:dyDescent="0.7"/>
    <row r="88" s="227" customFormat="1" ht="15.85" customHeight="1" x14ac:dyDescent="0.7"/>
    <row r="89" s="227" customFormat="1" ht="15.85" customHeight="1" x14ac:dyDescent="0.7"/>
    <row r="90" s="227" customFormat="1" ht="15.85" customHeight="1" x14ac:dyDescent="0.7"/>
    <row r="91" s="227" customFormat="1" ht="15.85" customHeight="1" x14ac:dyDescent="0.7"/>
    <row r="92" s="227" customFormat="1" ht="15.85" customHeight="1" x14ac:dyDescent="0.7"/>
    <row r="93" s="227" customFormat="1" ht="15.85" customHeight="1" x14ac:dyDescent="0.7"/>
    <row r="94" s="227" customFormat="1" ht="15.85" customHeight="1" x14ac:dyDescent="0.7"/>
    <row r="95" s="227" customFormat="1" ht="15.85" customHeight="1" x14ac:dyDescent="0.7"/>
    <row r="96" s="227" customFormat="1" ht="15.85" customHeight="1" x14ac:dyDescent="0.7"/>
    <row r="97" s="227" customFormat="1" ht="15.85" customHeight="1" x14ac:dyDescent="0.7"/>
    <row r="98" s="227" customFormat="1" ht="15.85" customHeight="1" x14ac:dyDescent="0.7"/>
    <row r="99" s="227" customFormat="1" ht="15.85" customHeight="1" x14ac:dyDescent="0.7"/>
    <row r="100" s="227" customFormat="1" ht="15.85" customHeight="1" x14ac:dyDescent="0.7"/>
    <row r="101" s="227" customFormat="1" ht="15.85" customHeight="1" x14ac:dyDescent="0.7"/>
    <row r="102" s="227" customFormat="1" ht="15.85" customHeight="1" x14ac:dyDescent="0.7"/>
    <row r="103" s="227" customFormat="1" ht="15.85" customHeight="1" x14ac:dyDescent="0.7"/>
    <row r="104" s="227" customFormat="1" ht="15.85" customHeight="1" x14ac:dyDescent="0.7"/>
    <row r="105" s="227" customFormat="1" ht="15.85" customHeight="1" x14ac:dyDescent="0.7"/>
    <row r="106" s="227" customFormat="1" ht="15.85" customHeight="1" x14ac:dyDescent="0.7"/>
    <row r="107" s="227" customFormat="1" ht="15.85" customHeight="1" x14ac:dyDescent="0.7"/>
    <row r="108" s="227" customFormat="1" ht="15.85" customHeight="1" x14ac:dyDescent="0.7"/>
    <row r="109" s="227" customFormat="1" ht="15.85" customHeight="1" x14ac:dyDescent="0.7"/>
    <row r="110" s="227" customFormat="1" ht="15.85" customHeight="1" x14ac:dyDescent="0.7"/>
    <row r="111" s="227" customFormat="1" ht="15.85" customHeight="1" x14ac:dyDescent="0.7"/>
    <row r="112" s="227" customFormat="1" ht="15.85" customHeight="1" x14ac:dyDescent="0.7"/>
    <row r="113" s="227" customFormat="1" ht="15.85" customHeight="1" x14ac:dyDescent="0.7"/>
    <row r="114" s="224" customFormat="1" ht="15.85" customHeight="1" x14ac:dyDescent="0.7"/>
    <row r="115" s="224" customFormat="1" ht="15.85" customHeight="1" x14ac:dyDescent="0.7"/>
    <row r="116" s="224" customFormat="1" ht="15.85" customHeight="1" x14ac:dyDescent="0.7"/>
    <row r="117" s="224" customFormat="1" ht="15.85" customHeight="1" x14ac:dyDescent="0.7"/>
    <row r="118" ht="15.85" customHeight="1" x14ac:dyDescent="0.7"/>
    <row r="119" ht="15.85" customHeight="1" x14ac:dyDescent="0.7"/>
  </sheetData>
  <mergeCells count="159">
    <mergeCell ref="M56:N56"/>
    <mergeCell ref="O56:P56"/>
    <mergeCell ref="A1:P1"/>
    <mergeCell ref="A2:A7"/>
    <mergeCell ref="B2:E2"/>
    <mergeCell ref="F2:P2"/>
    <mergeCell ref="B3:E3"/>
    <mergeCell ref="F3:P3"/>
    <mergeCell ref="B4:E5"/>
    <mergeCell ref="F4:P5"/>
    <mergeCell ref="B6:E7"/>
    <mergeCell ref="F6:G6"/>
    <mergeCell ref="H6:J6"/>
    <mergeCell ref="K6:L6"/>
    <mergeCell ref="M6:P6"/>
    <mergeCell ref="F7:G7"/>
    <mergeCell ref="H7:P7"/>
    <mergeCell ref="A8:C10"/>
    <mergeCell ref="D8:H8"/>
    <mergeCell ref="J8:K8"/>
    <mergeCell ref="L8:P8"/>
    <mergeCell ref="D9:H9"/>
    <mergeCell ref="J9:K9"/>
    <mergeCell ref="L9:P9"/>
    <mergeCell ref="D10:H10"/>
    <mergeCell ref="J10:K10"/>
    <mergeCell ref="L10:P10"/>
    <mergeCell ref="A11:A17"/>
    <mergeCell ref="B11:D11"/>
    <mergeCell ref="E11:I11"/>
    <mergeCell ref="J11:K13"/>
    <mergeCell ref="L11:P13"/>
    <mergeCell ref="B15:G17"/>
    <mergeCell ref="I15:L15"/>
    <mergeCell ref="M15:N15"/>
    <mergeCell ref="O15:P15"/>
    <mergeCell ref="H16:J17"/>
    <mergeCell ref="K16:P16"/>
    <mergeCell ref="K17:P17"/>
    <mergeCell ref="B12:D12"/>
    <mergeCell ref="E12:I12"/>
    <mergeCell ref="B13:D13"/>
    <mergeCell ref="E13:I13"/>
    <mergeCell ref="B14:K14"/>
    <mergeCell ref="L14:P14"/>
    <mergeCell ref="F20:K20"/>
    <mergeCell ref="L20:M20"/>
    <mergeCell ref="N20:P20"/>
    <mergeCell ref="A21:P21"/>
    <mergeCell ref="A22:F23"/>
    <mergeCell ref="G22:H22"/>
    <mergeCell ref="I22:J22"/>
    <mergeCell ref="K22:L22"/>
    <mergeCell ref="M22:N22"/>
    <mergeCell ref="O22:P22"/>
    <mergeCell ref="A18:B20"/>
    <mergeCell ref="C18:E18"/>
    <mergeCell ref="F18:K18"/>
    <mergeCell ref="L18:M18"/>
    <mergeCell ref="N18:P18"/>
    <mergeCell ref="C19:E19"/>
    <mergeCell ref="F19:K19"/>
    <mergeCell ref="L19:M19"/>
    <mergeCell ref="N19:P19"/>
    <mergeCell ref="C20:E20"/>
    <mergeCell ref="A29:P29"/>
    <mergeCell ref="A30:F30"/>
    <mergeCell ref="G30:J30"/>
    <mergeCell ref="K30:P30"/>
    <mergeCell ref="A31:F31"/>
    <mergeCell ref="G31:P31"/>
    <mergeCell ref="K26:L26"/>
    <mergeCell ref="M26:N26"/>
    <mergeCell ref="O26:P26"/>
    <mergeCell ref="A27:F28"/>
    <mergeCell ref="G27:J27"/>
    <mergeCell ref="K27:P27"/>
    <mergeCell ref="G28:H28"/>
    <mergeCell ref="I28:J28"/>
    <mergeCell ref="K28:P28"/>
    <mergeCell ref="A24:A26"/>
    <mergeCell ref="B24:F24"/>
    <mergeCell ref="B25:F25"/>
    <mergeCell ref="B26:F26"/>
    <mergeCell ref="G26:H26"/>
    <mergeCell ref="I26:J26"/>
    <mergeCell ref="A32:F32"/>
    <mergeCell ref="G32:P32"/>
    <mergeCell ref="B35:P35"/>
    <mergeCell ref="B36:P36"/>
    <mergeCell ref="A40:P41"/>
    <mergeCell ref="B45:H45"/>
    <mergeCell ref="I45:J45"/>
    <mergeCell ref="K45:L45"/>
    <mergeCell ref="M45:N45"/>
    <mergeCell ref="O45:P45"/>
    <mergeCell ref="B46:H46"/>
    <mergeCell ref="I46:J46"/>
    <mergeCell ref="K46:L46"/>
    <mergeCell ref="M46:N46"/>
    <mergeCell ref="O46:P46"/>
    <mergeCell ref="B47:H47"/>
    <mergeCell ref="I47:J47"/>
    <mergeCell ref="K47:L47"/>
    <mergeCell ref="M47:N47"/>
    <mergeCell ref="O47:P47"/>
    <mergeCell ref="B48:H48"/>
    <mergeCell ref="I48:J48"/>
    <mergeCell ref="K48:L48"/>
    <mergeCell ref="M48:N48"/>
    <mergeCell ref="O48:P48"/>
    <mergeCell ref="B49:H49"/>
    <mergeCell ref="I49:J49"/>
    <mergeCell ref="K49:L49"/>
    <mergeCell ref="M49:N49"/>
    <mergeCell ref="O49:P49"/>
    <mergeCell ref="B50:H50"/>
    <mergeCell ref="I50:J50"/>
    <mergeCell ref="K50:L50"/>
    <mergeCell ref="M50:N50"/>
    <mergeCell ref="O50:P50"/>
    <mergeCell ref="B51:H51"/>
    <mergeCell ref="I51:J51"/>
    <mergeCell ref="K51:L51"/>
    <mergeCell ref="M51:N51"/>
    <mergeCell ref="O51:P51"/>
    <mergeCell ref="B54:H54"/>
    <mergeCell ref="I54:J54"/>
    <mergeCell ref="K54:L54"/>
    <mergeCell ref="M54:N54"/>
    <mergeCell ref="O54:P54"/>
    <mergeCell ref="B58:P58"/>
    <mergeCell ref="B52:H52"/>
    <mergeCell ref="I52:J52"/>
    <mergeCell ref="K52:L52"/>
    <mergeCell ref="M52:N52"/>
    <mergeCell ref="O52:P52"/>
    <mergeCell ref="B53:H53"/>
    <mergeCell ref="I53:J53"/>
    <mergeCell ref="K53:L53"/>
    <mergeCell ref="M53:N53"/>
    <mergeCell ref="O53:P53"/>
    <mergeCell ref="B55:H55"/>
    <mergeCell ref="I55:J55"/>
    <mergeCell ref="K55:L55"/>
    <mergeCell ref="M55:N55"/>
    <mergeCell ref="O55:P55"/>
    <mergeCell ref="B56:H56"/>
    <mergeCell ref="I56:J56"/>
    <mergeCell ref="K56:L56"/>
    <mergeCell ref="K67:L67"/>
    <mergeCell ref="M67:P67"/>
    <mergeCell ref="B59:P61"/>
    <mergeCell ref="K64:L64"/>
    <mergeCell ref="M64:P64"/>
    <mergeCell ref="K65:L65"/>
    <mergeCell ref="M65:P65"/>
    <mergeCell ref="K66:L66"/>
    <mergeCell ref="M66:P66"/>
  </mergeCells>
  <phoneticPr fontId="2"/>
  <pageMargins left="0.7" right="0.7" top="0.75" bottom="0.75" header="0.3" footer="0.3"/>
  <pageSetup paperSize="9" scale="84" fitToWidth="0" fitToHeight="0" orientation="portrait" r:id="rId1"/>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276225</xdr:colOff>
                    <xdr:row>29</xdr:row>
                    <xdr:rowOff>133350</xdr:rowOff>
                  </from>
                  <to>
                    <xdr:col>7</xdr:col>
                    <xdr:colOff>533400</xdr:colOff>
                    <xdr:row>31</xdr:row>
                    <xdr:rowOff>71438</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9525</xdr:colOff>
                    <xdr:row>29</xdr:row>
                    <xdr:rowOff>128588</xdr:rowOff>
                  </from>
                  <to>
                    <xdr:col>10</xdr:col>
                    <xdr:colOff>438150</xdr:colOff>
                    <xdr:row>31</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447675</xdr:colOff>
                    <xdr:row>29</xdr:row>
                    <xdr:rowOff>138113</xdr:rowOff>
                  </from>
                  <to>
                    <xdr:col>13</xdr:col>
                    <xdr:colOff>342900</xdr:colOff>
                    <xdr:row>31</xdr:row>
                    <xdr:rowOff>66675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385763</xdr:colOff>
                    <xdr:row>45</xdr:row>
                    <xdr:rowOff>109538</xdr:rowOff>
                  </from>
                  <to>
                    <xdr:col>11</xdr:col>
                    <xdr:colOff>204788</xdr:colOff>
                    <xdr:row>45</xdr:row>
                    <xdr:rowOff>409575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12</xdr:col>
                    <xdr:colOff>223838</xdr:colOff>
                    <xdr:row>44</xdr:row>
                    <xdr:rowOff>504825</xdr:rowOff>
                  </from>
                  <to>
                    <xdr:col>13</xdr:col>
                    <xdr:colOff>42863</xdr:colOff>
                    <xdr:row>45</xdr:row>
                    <xdr:rowOff>285750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223838</xdr:colOff>
                    <xdr:row>45</xdr:row>
                    <xdr:rowOff>242888</xdr:rowOff>
                  </from>
                  <to>
                    <xdr:col>13</xdr:col>
                    <xdr:colOff>495300</xdr:colOff>
                    <xdr:row>46</xdr:row>
                    <xdr:rowOff>23813</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385763</xdr:colOff>
                    <xdr:row>46</xdr:row>
                    <xdr:rowOff>109538</xdr:rowOff>
                  </from>
                  <to>
                    <xdr:col>11</xdr:col>
                    <xdr:colOff>204788</xdr:colOff>
                    <xdr:row>46</xdr:row>
                    <xdr:rowOff>409575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385763</xdr:colOff>
                    <xdr:row>47</xdr:row>
                    <xdr:rowOff>109538</xdr:rowOff>
                  </from>
                  <to>
                    <xdr:col>11</xdr:col>
                    <xdr:colOff>204788</xdr:colOff>
                    <xdr:row>47</xdr:row>
                    <xdr:rowOff>409575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385763</xdr:colOff>
                    <xdr:row>48</xdr:row>
                    <xdr:rowOff>109538</xdr:rowOff>
                  </from>
                  <to>
                    <xdr:col>11</xdr:col>
                    <xdr:colOff>204788</xdr:colOff>
                    <xdr:row>48</xdr:row>
                    <xdr:rowOff>409575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385763</xdr:colOff>
                    <xdr:row>49</xdr:row>
                    <xdr:rowOff>109538</xdr:rowOff>
                  </from>
                  <to>
                    <xdr:col>11</xdr:col>
                    <xdr:colOff>204788</xdr:colOff>
                    <xdr:row>49</xdr:row>
                    <xdr:rowOff>409575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385763</xdr:colOff>
                    <xdr:row>50</xdr:row>
                    <xdr:rowOff>109538</xdr:rowOff>
                  </from>
                  <to>
                    <xdr:col>11</xdr:col>
                    <xdr:colOff>204788</xdr:colOff>
                    <xdr:row>50</xdr:row>
                    <xdr:rowOff>409575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385763</xdr:colOff>
                    <xdr:row>51</xdr:row>
                    <xdr:rowOff>109538</xdr:rowOff>
                  </from>
                  <to>
                    <xdr:col>11</xdr:col>
                    <xdr:colOff>204788</xdr:colOff>
                    <xdr:row>51</xdr:row>
                    <xdr:rowOff>409575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385763</xdr:colOff>
                    <xdr:row>52</xdr:row>
                    <xdr:rowOff>109538</xdr:rowOff>
                  </from>
                  <to>
                    <xdr:col>11</xdr:col>
                    <xdr:colOff>204788</xdr:colOff>
                    <xdr:row>52</xdr:row>
                    <xdr:rowOff>409575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385763</xdr:colOff>
                    <xdr:row>53</xdr:row>
                    <xdr:rowOff>109538</xdr:rowOff>
                  </from>
                  <to>
                    <xdr:col>11</xdr:col>
                    <xdr:colOff>204788</xdr:colOff>
                    <xdr:row>53</xdr:row>
                    <xdr:rowOff>409575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12</xdr:col>
                    <xdr:colOff>223838</xdr:colOff>
                    <xdr:row>45</xdr:row>
                    <xdr:rowOff>504825</xdr:rowOff>
                  </from>
                  <to>
                    <xdr:col>13</xdr:col>
                    <xdr:colOff>42863</xdr:colOff>
                    <xdr:row>46</xdr:row>
                    <xdr:rowOff>285750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223838</xdr:colOff>
                    <xdr:row>46</xdr:row>
                    <xdr:rowOff>242888</xdr:rowOff>
                  </from>
                  <to>
                    <xdr:col>13</xdr:col>
                    <xdr:colOff>495300</xdr:colOff>
                    <xdr:row>47</xdr:row>
                    <xdr:rowOff>23813</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223838</xdr:colOff>
                    <xdr:row>46</xdr:row>
                    <xdr:rowOff>504825</xdr:rowOff>
                  </from>
                  <to>
                    <xdr:col>13</xdr:col>
                    <xdr:colOff>42863</xdr:colOff>
                    <xdr:row>47</xdr:row>
                    <xdr:rowOff>285750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223838</xdr:colOff>
                    <xdr:row>47</xdr:row>
                    <xdr:rowOff>242888</xdr:rowOff>
                  </from>
                  <to>
                    <xdr:col>13</xdr:col>
                    <xdr:colOff>495300</xdr:colOff>
                    <xdr:row>48</xdr:row>
                    <xdr:rowOff>23813</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12</xdr:col>
                    <xdr:colOff>223838</xdr:colOff>
                    <xdr:row>47</xdr:row>
                    <xdr:rowOff>504825</xdr:rowOff>
                  </from>
                  <to>
                    <xdr:col>13</xdr:col>
                    <xdr:colOff>42863</xdr:colOff>
                    <xdr:row>48</xdr:row>
                    <xdr:rowOff>285750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223838</xdr:colOff>
                    <xdr:row>48</xdr:row>
                    <xdr:rowOff>242888</xdr:rowOff>
                  </from>
                  <to>
                    <xdr:col>13</xdr:col>
                    <xdr:colOff>495300</xdr:colOff>
                    <xdr:row>49</xdr:row>
                    <xdr:rowOff>23813</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12</xdr:col>
                    <xdr:colOff>223838</xdr:colOff>
                    <xdr:row>48</xdr:row>
                    <xdr:rowOff>504825</xdr:rowOff>
                  </from>
                  <to>
                    <xdr:col>13</xdr:col>
                    <xdr:colOff>42863</xdr:colOff>
                    <xdr:row>49</xdr:row>
                    <xdr:rowOff>285750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12</xdr:col>
                    <xdr:colOff>223838</xdr:colOff>
                    <xdr:row>49</xdr:row>
                    <xdr:rowOff>242888</xdr:rowOff>
                  </from>
                  <to>
                    <xdr:col>13</xdr:col>
                    <xdr:colOff>495300</xdr:colOff>
                    <xdr:row>50</xdr:row>
                    <xdr:rowOff>23813</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12</xdr:col>
                    <xdr:colOff>223838</xdr:colOff>
                    <xdr:row>49</xdr:row>
                    <xdr:rowOff>504825</xdr:rowOff>
                  </from>
                  <to>
                    <xdr:col>13</xdr:col>
                    <xdr:colOff>42863</xdr:colOff>
                    <xdr:row>50</xdr:row>
                    <xdr:rowOff>285750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12</xdr:col>
                    <xdr:colOff>223838</xdr:colOff>
                    <xdr:row>50</xdr:row>
                    <xdr:rowOff>242888</xdr:rowOff>
                  </from>
                  <to>
                    <xdr:col>13</xdr:col>
                    <xdr:colOff>495300</xdr:colOff>
                    <xdr:row>51</xdr:row>
                    <xdr:rowOff>23813</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12</xdr:col>
                    <xdr:colOff>223838</xdr:colOff>
                    <xdr:row>50</xdr:row>
                    <xdr:rowOff>504825</xdr:rowOff>
                  </from>
                  <to>
                    <xdr:col>13</xdr:col>
                    <xdr:colOff>42863</xdr:colOff>
                    <xdr:row>51</xdr:row>
                    <xdr:rowOff>285750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12</xdr:col>
                    <xdr:colOff>223838</xdr:colOff>
                    <xdr:row>51</xdr:row>
                    <xdr:rowOff>242888</xdr:rowOff>
                  </from>
                  <to>
                    <xdr:col>13</xdr:col>
                    <xdr:colOff>495300</xdr:colOff>
                    <xdr:row>52</xdr:row>
                    <xdr:rowOff>23813</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12</xdr:col>
                    <xdr:colOff>223838</xdr:colOff>
                    <xdr:row>52</xdr:row>
                    <xdr:rowOff>104775</xdr:rowOff>
                  </from>
                  <to>
                    <xdr:col>13</xdr:col>
                    <xdr:colOff>42863</xdr:colOff>
                    <xdr:row>52</xdr:row>
                    <xdr:rowOff>404813</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12</xdr:col>
                    <xdr:colOff>223838</xdr:colOff>
                    <xdr:row>53</xdr:row>
                    <xdr:rowOff>100013</xdr:rowOff>
                  </from>
                  <to>
                    <xdr:col>13</xdr:col>
                    <xdr:colOff>42863</xdr:colOff>
                    <xdr:row>53</xdr:row>
                    <xdr:rowOff>400050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10</xdr:col>
                    <xdr:colOff>385763</xdr:colOff>
                    <xdr:row>54</xdr:row>
                    <xdr:rowOff>109538</xdr:rowOff>
                  </from>
                  <to>
                    <xdr:col>11</xdr:col>
                    <xdr:colOff>204788</xdr:colOff>
                    <xdr:row>54</xdr:row>
                    <xdr:rowOff>409575</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10</xdr:col>
                    <xdr:colOff>385763</xdr:colOff>
                    <xdr:row>55</xdr:row>
                    <xdr:rowOff>109538</xdr:rowOff>
                  </from>
                  <to>
                    <xdr:col>11</xdr:col>
                    <xdr:colOff>204788</xdr:colOff>
                    <xdr:row>55</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O290"/>
  <sheetViews>
    <sheetView showGridLines="0" view="pageBreakPreview" zoomScale="75" zoomScaleNormal="55" zoomScaleSheetLayoutView="75" workbookViewId="0">
      <selection activeCell="C17" sqref="C17:D18"/>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279</v>
      </c>
      <c r="D1" s="5"/>
      <c r="E1" s="5"/>
      <c r="F1" s="5"/>
      <c r="G1" s="5"/>
      <c r="H1" s="5"/>
      <c r="I1" s="5"/>
      <c r="J1" s="5"/>
      <c r="M1" s="7" t="s">
        <v>0</v>
      </c>
      <c r="P1" s="5"/>
      <c r="Q1" s="5"/>
      <c r="R1" s="5"/>
      <c r="S1" s="5"/>
      <c r="T1" s="5"/>
      <c r="U1" s="5"/>
      <c r="V1" s="5"/>
      <c r="W1" s="5"/>
      <c r="AS1" s="9" t="s">
        <v>30</v>
      </c>
      <c r="AT1" s="528" t="s">
        <v>237</v>
      </c>
      <c r="AU1" s="529"/>
      <c r="AV1" s="529"/>
      <c r="AW1" s="529"/>
      <c r="AX1" s="529"/>
      <c r="AY1" s="529"/>
      <c r="AZ1" s="529"/>
      <c r="BA1" s="529"/>
      <c r="BB1" s="529"/>
      <c r="BC1" s="529"/>
      <c r="BD1" s="529"/>
      <c r="BE1" s="529"/>
      <c r="BF1" s="529"/>
      <c r="BG1" s="529"/>
      <c r="BH1" s="529"/>
      <c r="BI1" s="529"/>
      <c r="BJ1" s="9" t="s">
        <v>2</v>
      </c>
    </row>
    <row r="2" spans="2:67" s="8" customFormat="1" ht="20.25" customHeight="1" x14ac:dyDescent="0.7">
      <c r="J2" s="7"/>
      <c r="M2" s="7"/>
      <c r="N2" s="7"/>
      <c r="P2" s="9"/>
      <c r="Q2" s="9"/>
      <c r="R2" s="9"/>
      <c r="S2" s="9"/>
      <c r="T2" s="9"/>
      <c r="U2" s="9"/>
      <c r="V2" s="9"/>
      <c r="W2" s="9"/>
      <c r="AB2" s="141" t="s">
        <v>27</v>
      </c>
      <c r="AC2" s="530">
        <v>3</v>
      </c>
      <c r="AD2" s="530"/>
      <c r="AE2" s="141" t="s">
        <v>28</v>
      </c>
      <c r="AF2" s="531">
        <f>IF(AC2=0,"",YEAR(DATE(2018+AC2,1,1)))</f>
        <v>2021</v>
      </c>
      <c r="AG2" s="531"/>
      <c r="AH2" s="142" t="s">
        <v>29</v>
      </c>
      <c r="AI2" s="142" t="s">
        <v>1</v>
      </c>
      <c r="AJ2" s="530">
        <v>4</v>
      </c>
      <c r="AK2" s="530"/>
      <c r="AL2" s="142" t="s">
        <v>24</v>
      </c>
      <c r="AS2" s="9" t="s">
        <v>31</v>
      </c>
      <c r="AT2" s="530" t="s">
        <v>171</v>
      </c>
      <c r="AU2" s="530"/>
      <c r="AV2" s="530"/>
      <c r="AW2" s="530"/>
      <c r="AX2" s="530"/>
      <c r="AY2" s="530"/>
      <c r="AZ2" s="530"/>
      <c r="BA2" s="530"/>
      <c r="BB2" s="530"/>
      <c r="BC2" s="530"/>
      <c r="BD2" s="530"/>
      <c r="BE2" s="530"/>
      <c r="BF2" s="530"/>
      <c r="BG2" s="530"/>
      <c r="BH2" s="530"/>
      <c r="BI2" s="530"/>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532" t="s">
        <v>196</v>
      </c>
      <c r="BF3" s="533"/>
      <c r="BG3" s="533"/>
      <c r="BH3" s="534"/>
      <c r="BI3" s="9"/>
    </row>
    <row r="4" spans="2:67" s="8" customFormat="1" ht="20.25" customHeight="1" x14ac:dyDescent="0.7">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532" t="s">
        <v>197</v>
      </c>
      <c r="BF4" s="533"/>
      <c r="BG4" s="533"/>
      <c r="BH4" s="534"/>
      <c r="BI4" s="9"/>
    </row>
    <row r="5" spans="2:67" s="8" customFormat="1" ht="9" customHeight="1" x14ac:dyDescent="0.7">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567">
        <v>40</v>
      </c>
      <c r="BB6" s="568"/>
      <c r="BC6" s="2" t="s">
        <v>22</v>
      </c>
      <c r="BD6" s="6"/>
      <c r="BE6" s="567">
        <v>160</v>
      </c>
      <c r="BF6" s="568"/>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569">
        <f>DAY(EOMONTH(DATE(AF2,AJ2,1),0))</f>
        <v>30</v>
      </c>
      <c r="BF8" s="570"/>
      <c r="BG8" s="29" t="s">
        <v>25</v>
      </c>
      <c r="BH8" s="29"/>
      <c r="BI8" s="29"/>
      <c r="BJ8" s="31"/>
      <c r="BM8" s="9"/>
      <c r="BN8" s="9"/>
      <c r="BO8" s="9"/>
    </row>
    <row r="9" spans="2:67" s="8" customFormat="1" ht="5.25" customHeight="1" x14ac:dyDescent="0.7">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7">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567"/>
      <c r="BF10" s="568"/>
      <c r="BG10" s="2" t="s">
        <v>252</v>
      </c>
      <c r="BH10" s="29"/>
      <c r="BI10" s="29"/>
      <c r="BJ10" s="31"/>
      <c r="BM10" s="9"/>
      <c r="BN10" s="9"/>
      <c r="BO10" s="9"/>
    </row>
    <row r="11" spans="2:67" ht="5.25" customHeight="1" thickBot="1" x14ac:dyDescent="0.7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7">
      <c r="B12" s="596" t="s">
        <v>20</v>
      </c>
      <c r="C12" s="558" t="s">
        <v>253</v>
      </c>
      <c r="D12" s="537"/>
      <c r="E12" s="202"/>
      <c r="F12" s="199"/>
      <c r="G12" s="202"/>
      <c r="H12" s="199"/>
      <c r="I12" s="599" t="s">
        <v>254</v>
      </c>
      <c r="J12" s="600"/>
      <c r="K12" s="535" t="s">
        <v>255</v>
      </c>
      <c r="L12" s="536"/>
      <c r="M12" s="536"/>
      <c r="N12" s="537"/>
      <c r="O12" s="535" t="s">
        <v>256</v>
      </c>
      <c r="P12" s="536"/>
      <c r="Q12" s="536"/>
      <c r="R12" s="536"/>
      <c r="S12" s="537"/>
      <c r="T12" s="187"/>
      <c r="U12" s="187"/>
      <c r="V12" s="188"/>
      <c r="W12" s="544" t="s">
        <v>257</v>
      </c>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6" t="str">
        <f>IF(BE3="４週","(10)1～4週目の勤務時間数合計","(10)1か月の勤務時間数　合計")</f>
        <v>(10)1～4週目の勤務時間数合計</v>
      </c>
      <c r="BC12" s="547"/>
      <c r="BD12" s="552" t="s">
        <v>258</v>
      </c>
      <c r="BE12" s="553"/>
      <c r="BF12" s="558" t="s">
        <v>259</v>
      </c>
      <c r="BG12" s="536"/>
      <c r="BH12" s="536"/>
      <c r="BI12" s="536"/>
      <c r="BJ12" s="559"/>
    </row>
    <row r="13" spans="2:67" ht="20.25" customHeight="1" x14ac:dyDescent="0.7">
      <c r="B13" s="597"/>
      <c r="C13" s="560"/>
      <c r="D13" s="540"/>
      <c r="E13" s="203"/>
      <c r="F13" s="200"/>
      <c r="G13" s="203"/>
      <c r="H13" s="200"/>
      <c r="I13" s="601"/>
      <c r="J13" s="602"/>
      <c r="K13" s="538"/>
      <c r="L13" s="539"/>
      <c r="M13" s="539"/>
      <c r="N13" s="540"/>
      <c r="O13" s="538"/>
      <c r="P13" s="539"/>
      <c r="Q13" s="539"/>
      <c r="R13" s="539"/>
      <c r="S13" s="540"/>
      <c r="T13" s="189"/>
      <c r="U13" s="189"/>
      <c r="V13" s="190"/>
      <c r="W13" s="564" t="s">
        <v>11</v>
      </c>
      <c r="X13" s="564"/>
      <c r="Y13" s="564"/>
      <c r="Z13" s="564"/>
      <c r="AA13" s="564"/>
      <c r="AB13" s="564"/>
      <c r="AC13" s="565"/>
      <c r="AD13" s="566" t="s">
        <v>12</v>
      </c>
      <c r="AE13" s="564"/>
      <c r="AF13" s="564"/>
      <c r="AG13" s="564"/>
      <c r="AH13" s="564"/>
      <c r="AI13" s="564"/>
      <c r="AJ13" s="565"/>
      <c r="AK13" s="566" t="s">
        <v>13</v>
      </c>
      <c r="AL13" s="564"/>
      <c r="AM13" s="564"/>
      <c r="AN13" s="564"/>
      <c r="AO13" s="564"/>
      <c r="AP13" s="564"/>
      <c r="AQ13" s="565"/>
      <c r="AR13" s="566" t="s">
        <v>14</v>
      </c>
      <c r="AS13" s="564"/>
      <c r="AT13" s="564"/>
      <c r="AU13" s="564"/>
      <c r="AV13" s="564"/>
      <c r="AW13" s="564"/>
      <c r="AX13" s="565"/>
      <c r="AY13" s="566" t="s">
        <v>15</v>
      </c>
      <c r="AZ13" s="564"/>
      <c r="BA13" s="564"/>
      <c r="BB13" s="548"/>
      <c r="BC13" s="549"/>
      <c r="BD13" s="554"/>
      <c r="BE13" s="555"/>
      <c r="BF13" s="560"/>
      <c r="BG13" s="539"/>
      <c r="BH13" s="539"/>
      <c r="BI13" s="539"/>
      <c r="BJ13" s="561"/>
    </row>
    <row r="14" spans="2:67" ht="20.25" customHeight="1" x14ac:dyDescent="0.7">
      <c r="B14" s="597"/>
      <c r="C14" s="560"/>
      <c r="D14" s="540"/>
      <c r="E14" s="203"/>
      <c r="F14" s="200"/>
      <c r="G14" s="203"/>
      <c r="H14" s="200"/>
      <c r="I14" s="601"/>
      <c r="J14" s="602"/>
      <c r="K14" s="538"/>
      <c r="L14" s="539"/>
      <c r="M14" s="539"/>
      <c r="N14" s="540"/>
      <c r="O14" s="538"/>
      <c r="P14" s="539"/>
      <c r="Q14" s="539"/>
      <c r="R14" s="539"/>
      <c r="S14" s="540"/>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548"/>
      <c r="BC14" s="549"/>
      <c r="BD14" s="554"/>
      <c r="BE14" s="555"/>
      <c r="BF14" s="560"/>
      <c r="BG14" s="539"/>
      <c r="BH14" s="539"/>
      <c r="BI14" s="539"/>
      <c r="BJ14" s="561"/>
    </row>
    <row r="15" spans="2:67" ht="20.25" hidden="1" customHeight="1" x14ac:dyDescent="0.7">
      <c r="B15" s="597"/>
      <c r="C15" s="560"/>
      <c r="D15" s="540"/>
      <c r="E15" s="203"/>
      <c r="F15" s="200"/>
      <c r="G15" s="203"/>
      <c r="H15" s="200"/>
      <c r="I15" s="601"/>
      <c r="J15" s="602"/>
      <c r="K15" s="538"/>
      <c r="L15" s="539"/>
      <c r="M15" s="539"/>
      <c r="N15" s="540"/>
      <c r="O15" s="538"/>
      <c r="P15" s="539"/>
      <c r="Q15" s="539"/>
      <c r="R15" s="539"/>
      <c r="S15" s="540"/>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548"/>
      <c r="BC15" s="549"/>
      <c r="BD15" s="554"/>
      <c r="BE15" s="555"/>
      <c r="BF15" s="560"/>
      <c r="BG15" s="539"/>
      <c r="BH15" s="539"/>
      <c r="BI15" s="539"/>
      <c r="BJ15" s="561"/>
    </row>
    <row r="16" spans="2:67" ht="20.25" customHeight="1" thickBot="1" x14ac:dyDescent="0.75">
      <c r="B16" s="598"/>
      <c r="C16" s="562"/>
      <c r="D16" s="543"/>
      <c r="E16" s="204"/>
      <c r="F16" s="201"/>
      <c r="G16" s="204"/>
      <c r="H16" s="201"/>
      <c r="I16" s="603"/>
      <c r="J16" s="604"/>
      <c r="K16" s="541"/>
      <c r="L16" s="542"/>
      <c r="M16" s="542"/>
      <c r="N16" s="543"/>
      <c r="O16" s="541"/>
      <c r="P16" s="542"/>
      <c r="Q16" s="542"/>
      <c r="R16" s="542"/>
      <c r="S16" s="543"/>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550"/>
      <c r="BC16" s="551"/>
      <c r="BD16" s="556"/>
      <c r="BE16" s="557"/>
      <c r="BF16" s="562"/>
      <c r="BG16" s="542"/>
      <c r="BH16" s="542"/>
      <c r="BI16" s="542"/>
      <c r="BJ16" s="563"/>
    </row>
    <row r="17" spans="2:62" ht="20.25" customHeight="1" x14ac:dyDescent="0.7">
      <c r="B17" s="587">
        <f>B15+1</f>
        <v>1</v>
      </c>
      <c r="C17" s="615"/>
      <c r="D17" s="524"/>
      <c r="E17" s="160"/>
      <c r="F17" s="161"/>
      <c r="G17" s="160"/>
      <c r="H17" s="161"/>
      <c r="I17" s="518"/>
      <c r="J17" s="519"/>
      <c r="K17" s="522"/>
      <c r="L17" s="523"/>
      <c r="M17" s="523"/>
      <c r="N17" s="524"/>
      <c r="O17" s="605"/>
      <c r="P17" s="606"/>
      <c r="Q17" s="606"/>
      <c r="R17" s="606"/>
      <c r="S17" s="607"/>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608"/>
      <c r="BC17" s="609"/>
      <c r="BD17" s="610"/>
      <c r="BE17" s="611"/>
      <c r="BF17" s="612"/>
      <c r="BG17" s="613"/>
      <c r="BH17" s="613"/>
      <c r="BI17" s="613"/>
      <c r="BJ17" s="614"/>
    </row>
    <row r="18" spans="2:62" ht="20.25" customHeight="1" x14ac:dyDescent="0.7">
      <c r="B18" s="588"/>
      <c r="C18" s="591"/>
      <c r="D18" s="527"/>
      <c r="E18" s="162"/>
      <c r="F18" s="163">
        <f>C17</f>
        <v>0</v>
      </c>
      <c r="G18" s="162"/>
      <c r="H18" s="163">
        <f>I17</f>
        <v>0</v>
      </c>
      <c r="I18" s="520"/>
      <c r="J18" s="521"/>
      <c r="K18" s="525"/>
      <c r="L18" s="526"/>
      <c r="M18" s="526"/>
      <c r="N18" s="527"/>
      <c r="O18" s="571"/>
      <c r="P18" s="572"/>
      <c r="Q18" s="572"/>
      <c r="R18" s="572"/>
      <c r="S18" s="573"/>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584">
        <f>IF($BE$3="４週",SUM(W18:AX18),IF($BE$3="暦月",SUM(W18:BA18),""))</f>
        <v>0</v>
      </c>
      <c r="BC18" s="585"/>
      <c r="BD18" s="586">
        <f>IF($BE$3="４週",BB18/4,IF($BE$3="暦月",(BB18/($BE$8/7)),""))</f>
        <v>0</v>
      </c>
      <c r="BE18" s="585"/>
      <c r="BF18" s="581"/>
      <c r="BG18" s="582"/>
      <c r="BH18" s="582"/>
      <c r="BI18" s="582"/>
      <c r="BJ18" s="583"/>
    </row>
    <row r="19" spans="2:62" ht="20.25" customHeight="1" x14ac:dyDescent="0.7">
      <c r="B19" s="587">
        <f>B17+1</f>
        <v>2</v>
      </c>
      <c r="C19" s="589"/>
      <c r="D19" s="590"/>
      <c r="E19" s="164"/>
      <c r="F19" s="165"/>
      <c r="G19" s="164"/>
      <c r="H19" s="165"/>
      <c r="I19" s="592"/>
      <c r="J19" s="593"/>
      <c r="K19" s="594"/>
      <c r="L19" s="595"/>
      <c r="M19" s="595"/>
      <c r="N19" s="590"/>
      <c r="O19" s="571"/>
      <c r="P19" s="572"/>
      <c r="Q19" s="572"/>
      <c r="R19" s="572"/>
      <c r="S19" s="573"/>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574"/>
      <c r="BC19" s="575"/>
      <c r="BD19" s="576"/>
      <c r="BE19" s="577"/>
      <c r="BF19" s="578"/>
      <c r="BG19" s="579"/>
      <c r="BH19" s="579"/>
      <c r="BI19" s="579"/>
      <c r="BJ19" s="580"/>
    </row>
    <row r="20" spans="2:62" ht="20.25" customHeight="1" x14ac:dyDescent="0.7">
      <c r="B20" s="588"/>
      <c r="C20" s="591"/>
      <c r="D20" s="527"/>
      <c r="E20" s="162"/>
      <c r="F20" s="163">
        <f>C19</f>
        <v>0</v>
      </c>
      <c r="G20" s="162"/>
      <c r="H20" s="163">
        <f>I19</f>
        <v>0</v>
      </c>
      <c r="I20" s="520"/>
      <c r="J20" s="521"/>
      <c r="K20" s="525"/>
      <c r="L20" s="526"/>
      <c r="M20" s="526"/>
      <c r="N20" s="527"/>
      <c r="O20" s="571"/>
      <c r="P20" s="572"/>
      <c r="Q20" s="572"/>
      <c r="R20" s="572"/>
      <c r="S20" s="573"/>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584">
        <f>IF($BE$3="４週",SUM(W20:AX20),IF($BE$3="暦月",SUM(W20:BA20),""))</f>
        <v>0</v>
      </c>
      <c r="BC20" s="585"/>
      <c r="BD20" s="586">
        <f>IF($BE$3="４週",BB20/4,IF($BE$3="暦月",(BB20/($BE$8/7)),""))</f>
        <v>0</v>
      </c>
      <c r="BE20" s="585"/>
      <c r="BF20" s="581"/>
      <c r="BG20" s="582"/>
      <c r="BH20" s="582"/>
      <c r="BI20" s="582"/>
      <c r="BJ20" s="583"/>
    </row>
    <row r="21" spans="2:62" ht="20.25" customHeight="1" x14ac:dyDescent="0.7">
      <c r="B21" s="587">
        <f>B19+1</f>
        <v>3</v>
      </c>
      <c r="C21" s="589"/>
      <c r="D21" s="590"/>
      <c r="E21" s="162"/>
      <c r="F21" s="163"/>
      <c r="G21" s="162"/>
      <c r="H21" s="163"/>
      <c r="I21" s="592"/>
      <c r="J21" s="593"/>
      <c r="K21" s="594"/>
      <c r="L21" s="595"/>
      <c r="M21" s="595"/>
      <c r="N21" s="590"/>
      <c r="O21" s="571"/>
      <c r="P21" s="572"/>
      <c r="Q21" s="572"/>
      <c r="R21" s="572"/>
      <c r="S21" s="573"/>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574"/>
      <c r="BC21" s="575"/>
      <c r="BD21" s="576"/>
      <c r="BE21" s="577"/>
      <c r="BF21" s="578"/>
      <c r="BG21" s="579"/>
      <c r="BH21" s="579"/>
      <c r="BI21" s="579"/>
      <c r="BJ21" s="580"/>
    </row>
    <row r="22" spans="2:62" ht="20.25" customHeight="1" x14ac:dyDescent="0.7">
      <c r="B22" s="588"/>
      <c r="C22" s="591"/>
      <c r="D22" s="527"/>
      <c r="E22" s="162"/>
      <c r="F22" s="163">
        <f>C21</f>
        <v>0</v>
      </c>
      <c r="G22" s="162"/>
      <c r="H22" s="163">
        <f>I21</f>
        <v>0</v>
      </c>
      <c r="I22" s="520"/>
      <c r="J22" s="521"/>
      <c r="K22" s="525"/>
      <c r="L22" s="526"/>
      <c r="M22" s="526"/>
      <c r="N22" s="527"/>
      <c r="O22" s="571"/>
      <c r="P22" s="572"/>
      <c r="Q22" s="572"/>
      <c r="R22" s="572"/>
      <c r="S22" s="573"/>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584">
        <f>IF($BE$3="４週",SUM(W22:AX22),IF($BE$3="暦月",SUM(W22:BA22),""))</f>
        <v>0</v>
      </c>
      <c r="BC22" s="585"/>
      <c r="BD22" s="586">
        <f>IF($BE$3="４週",BB22/4,IF($BE$3="暦月",(BB22/($BE$8/7)),""))</f>
        <v>0</v>
      </c>
      <c r="BE22" s="585"/>
      <c r="BF22" s="581"/>
      <c r="BG22" s="582"/>
      <c r="BH22" s="582"/>
      <c r="BI22" s="582"/>
      <c r="BJ22" s="583"/>
    </row>
    <row r="23" spans="2:62" ht="20.25" customHeight="1" x14ac:dyDescent="0.7">
      <c r="B23" s="587">
        <f>B21+1</f>
        <v>4</v>
      </c>
      <c r="C23" s="589"/>
      <c r="D23" s="590"/>
      <c r="E23" s="162"/>
      <c r="F23" s="163"/>
      <c r="G23" s="162"/>
      <c r="H23" s="163"/>
      <c r="I23" s="592"/>
      <c r="J23" s="593"/>
      <c r="K23" s="594"/>
      <c r="L23" s="595"/>
      <c r="M23" s="595"/>
      <c r="N23" s="590"/>
      <c r="O23" s="571"/>
      <c r="P23" s="572"/>
      <c r="Q23" s="572"/>
      <c r="R23" s="572"/>
      <c r="S23" s="573"/>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574"/>
      <c r="BC23" s="575"/>
      <c r="BD23" s="576"/>
      <c r="BE23" s="577"/>
      <c r="BF23" s="578"/>
      <c r="BG23" s="579"/>
      <c r="BH23" s="579"/>
      <c r="BI23" s="579"/>
      <c r="BJ23" s="580"/>
    </row>
    <row r="24" spans="2:62" ht="20.25" customHeight="1" x14ac:dyDescent="0.7">
      <c r="B24" s="588"/>
      <c r="C24" s="591"/>
      <c r="D24" s="527"/>
      <c r="E24" s="162"/>
      <c r="F24" s="163">
        <f>C23</f>
        <v>0</v>
      </c>
      <c r="G24" s="162"/>
      <c r="H24" s="163">
        <f>I23</f>
        <v>0</v>
      </c>
      <c r="I24" s="520"/>
      <c r="J24" s="521"/>
      <c r="K24" s="525"/>
      <c r="L24" s="526"/>
      <c r="M24" s="526"/>
      <c r="N24" s="527"/>
      <c r="O24" s="571"/>
      <c r="P24" s="572"/>
      <c r="Q24" s="572"/>
      <c r="R24" s="572"/>
      <c r="S24" s="573"/>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584">
        <f>IF($BE$3="４週",SUM(W24:AX24),IF($BE$3="暦月",SUM(W24:BA24),""))</f>
        <v>0</v>
      </c>
      <c r="BC24" s="585"/>
      <c r="BD24" s="586">
        <f>IF($BE$3="４週",BB24/4,IF($BE$3="暦月",(BB24/($BE$8/7)),""))</f>
        <v>0</v>
      </c>
      <c r="BE24" s="585"/>
      <c r="BF24" s="581"/>
      <c r="BG24" s="582"/>
      <c r="BH24" s="582"/>
      <c r="BI24" s="582"/>
      <c r="BJ24" s="583"/>
    </row>
    <row r="25" spans="2:62" ht="20.25" customHeight="1" x14ac:dyDescent="0.7">
      <c r="B25" s="587">
        <f>B23+1</f>
        <v>5</v>
      </c>
      <c r="C25" s="589"/>
      <c r="D25" s="590"/>
      <c r="E25" s="162"/>
      <c r="F25" s="163"/>
      <c r="G25" s="162"/>
      <c r="H25" s="163"/>
      <c r="I25" s="592"/>
      <c r="J25" s="593"/>
      <c r="K25" s="594"/>
      <c r="L25" s="595"/>
      <c r="M25" s="595"/>
      <c r="N25" s="590"/>
      <c r="O25" s="571"/>
      <c r="P25" s="572"/>
      <c r="Q25" s="572"/>
      <c r="R25" s="572"/>
      <c r="S25" s="573"/>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574"/>
      <c r="BC25" s="575"/>
      <c r="BD25" s="576"/>
      <c r="BE25" s="577"/>
      <c r="BF25" s="578"/>
      <c r="BG25" s="579"/>
      <c r="BH25" s="579"/>
      <c r="BI25" s="579"/>
      <c r="BJ25" s="580"/>
    </row>
    <row r="26" spans="2:62" ht="20.25" customHeight="1" x14ac:dyDescent="0.7">
      <c r="B26" s="588"/>
      <c r="C26" s="591"/>
      <c r="D26" s="527"/>
      <c r="E26" s="162"/>
      <c r="F26" s="163">
        <f>C25</f>
        <v>0</v>
      </c>
      <c r="G26" s="162"/>
      <c r="H26" s="163">
        <f>I25</f>
        <v>0</v>
      </c>
      <c r="I26" s="520"/>
      <c r="J26" s="521"/>
      <c r="K26" s="525"/>
      <c r="L26" s="526"/>
      <c r="M26" s="526"/>
      <c r="N26" s="527"/>
      <c r="O26" s="571"/>
      <c r="P26" s="572"/>
      <c r="Q26" s="572"/>
      <c r="R26" s="572"/>
      <c r="S26" s="573"/>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584">
        <f>IF($BE$3="４週",SUM(W26:AX26),IF($BE$3="暦月",SUM(W26:BA26),""))</f>
        <v>0</v>
      </c>
      <c r="BC26" s="585"/>
      <c r="BD26" s="586">
        <f>IF($BE$3="４週",BB26/4,IF($BE$3="暦月",(BB26/($BE$8/7)),""))</f>
        <v>0</v>
      </c>
      <c r="BE26" s="585"/>
      <c r="BF26" s="581"/>
      <c r="BG26" s="582"/>
      <c r="BH26" s="582"/>
      <c r="BI26" s="582"/>
      <c r="BJ26" s="583"/>
    </row>
    <row r="27" spans="2:62" ht="20.25" customHeight="1" x14ac:dyDescent="0.7">
      <c r="B27" s="587">
        <f>B25+1</f>
        <v>6</v>
      </c>
      <c r="C27" s="589"/>
      <c r="D27" s="590"/>
      <c r="E27" s="162"/>
      <c r="F27" s="163"/>
      <c r="G27" s="162"/>
      <c r="H27" s="163"/>
      <c r="I27" s="592"/>
      <c r="J27" s="593"/>
      <c r="K27" s="594"/>
      <c r="L27" s="595"/>
      <c r="M27" s="595"/>
      <c r="N27" s="590"/>
      <c r="O27" s="571"/>
      <c r="P27" s="572"/>
      <c r="Q27" s="572"/>
      <c r="R27" s="572"/>
      <c r="S27" s="573"/>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574"/>
      <c r="BC27" s="575"/>
      <c r="BD27" s="576"/>
      <c r="BE27" s="577"/>
      <c r="BF27" s="578"/>
      <c r="BG27" s="579"/>
      <c r="BH27" s="579"/>
      <c r="BI27" s="579"/>
      <c r="BJ27" s="580"/>
    </row>
    <row r="28" spans="2:62" ht="20.25" customHeight="1" x14ac:dyDescent="0.7">
      <c r="B28" s="588"/>
      <c r="C28" s="591"/>
      <c r="D28" s="527"/>
      <c r="E28" s="162"/>
      <c r="F28" s="163">
        <f>C27</f>
        <v>0</v>
      </c>
      <c r="G28" s="162"/>
      <c r="H28" s="163">
        <f>I27</f>
        <v>0</v>
      </c>
      <c r="I28" s="520"/>
      <c r="J28" s="521"/>
      <c r="K28" s="525"/>
      <c r="L28" s="526"/>
      <c r="M28" s="526"/>
      <c r="N28" s="527"/>
      <c r="O28" s="571"/>
      <c r="P28" s="572"/>
      <c r="Q28" s="572"/>
      <c r="R28" s="572"/>
      <c r="S28" s="573"/>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584">
        <f>IF($BE$3="４週",SUM(W28:AX28),IF($BE$3="暦月",SUM(W28:BA28),""))</f>
        <v>0</v>
      </c>
      <c r="BC28" s="585"/>
      <c r="BD28" s="586">
        <f>IF($BE$3="４週",BB28/4,IF($BE$3="暦月",(BB28/($BE$8/7)),""))</f>
        <v>0</v>
      </c>
      <c r="BE28" s="585"/>
      <c r="BF28" s="581"/>
      <c r="BG28" s="582"/>
      <c r="BH28" s="582"/>
      <c r="BI28" s="582"/>
      <c r="BJ28" s="583"/>
    </row>
    <row r="29" spans="2:62" ht="20.25" customHeight="1" x14ac:dyDescent="0.7">
      <c r="B29" s="587">
        <f>B27+1</f>
        <v>7</v>
      </c>
      <c r="C29" s="589"/>
      <c r="D29" s="590"/>
      <c r="E29" s="162"/>
      <c r="F29" s="163"/>
      <c r="G29" s="162"/>
      <c r="H29" s="163"/>
      <c r="I29" s="592"/>
      <c r="J29" s="593"/>
      <c r="K29" s="594"/>
      <c r="L29" s="595"/>
      <c r="M29" s="595"/>
      <c r="N29" s="590"/>
      <c r="O29" s="571"/>
      <c r="P29" s="572"/>
      <c r="Q29" s="572"/>
      <c r="R29" s="572"/>
      <c r="S29" s="573"/>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574"/>
      <c r="BC29" s="575"/>
      <c r="BD29" s="576"/>
      <c r="BE29" s="577"/>
      <c r="BF29" s="578"/>
      <c r="BG29" s="579"/>
      <c r="BH29" s="579"/>
      <c r="BI29" s="579"/>
      <c r="BJ29" s="580"/>
    </row>
    <row r="30" spans="2:62" ht="20.25" customHeight="1" x14ac:dyDescent="0.7">
      <c r="B30" s="588"/>
      <c r="C30" s="591"/>
      <c r="D30" s="527"/>
      <c r="E30" s="162"/>
      <c r="F30" s="163">
        <f>C29</f>
        <v>0</v>
      </c>
      <c r="G30" s="162"/>
      <c r="H30" s="163">
        <f>I29</f>
        <v>0</v>
      </c>
      <c r="I30" s="520"/>
      <c r="J30" s="521"/>
      <c r="K30" s="525"/>
      <c r="L30" s="526"/>
      <c r="M30" s="526"/>
      <c r="N30" s="527"/>
      <c r="O30" s="571"/>
      <c r="P30" s="572"/>
      <c r="Q30" s="572"/>
      <c r="R30" s="572"/>
      <c r="S30" s="573"/>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584">
        <f>IF($BE$3="４週",SUM(W30:AX30),IF($BE$3="暦月",SUM(W30:BA30),""))</f>
        <v>0</v>
      </c>
      <c r="BC30" s="585"/>
      <c r="BD30" s="586">
        <f>IF($BE$3="４週",BB30/4,IF($BE$3="暦月",(BB30/($BE$8/7)),""))</f>
        <v>0</v>
      </c>
      <c r="BE30" s="585"/>
      <c r="BF30" s="581"/>
      <c r="BG30" s="582"/>
      <c r="BH30" s="582"/>
      <c r="BI30" s="582"/>
      <c r="BJ30" s="583"/>
    </row>
    <row r="31" spans="2:62" ht="20.25" customHeight="1" x14ac:dyDescent="0.7">
      <c r="B31" s="587">
        <f>B29+1</f>
        <v>8</v>
      </c>
      <c r="C31" s="589"/>
      <c r="D31" s="590"/>
      <c r="E31" s="162"/>
      <c r="F31" s="163"/>
      <c r="G31" s="162"/>
      <c r="H31" s="163"/>
      <c r="I31" s="592"/>
      <c r="J31" s="593"/>
      <c r="K31" s="594"/>
      <c r="L31" s="595"/>
      <c r="M31" s="595"/>
      <c r="N31" s="590"/>
      <c r="O31" s="571"/>
      <c r="P31" s="572"/>
      <c r="Q31" s="572"/>
      <c r="R31" s="572"/>
      <c r="S31" s="573"/>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574"/>
      <c r="BC31" s="575"/>
      <c r="BD31" s="576"/>
      <c r="BE31" s="577"/>
      <c r="BF31" s="578"/>
      <c r="BG31" s="579"/>
      <c r="BH31" s="579"/>
      <c r="BI31" s="579"/>
      <c r="BJ31" s="580"/>
    </row>
    <row r="32" spans="2:62" ht="20.25" customHeight="1" x14ac:dyDescent="0.7">
      <c r="B32" s="588"/>
      <c r="C32" s="591"/>
      <c r="D32" s="527"/>
      <c r="E32" s="162"/>
      <c r="F32" s="163">
        <f>C31</f>
        <v>0</v>
      </c>
      <c r="G32" s="162"/>
      <c r="H32" s="163">
        <f>I31</f>
        <v>0</v>
      </c>
      <c r="I32" s="520"/>
      <c r="J32" s="521"/>
      <c r="K32" s="525"/>
      <c r="L32" s="526"/>
      <c r="M32" s="526"/>
      <c r="N32" s="527"/>
      <c r="O32" s="571"/>
      <c r="P32" s="572"/>
      <c r="Q32" s="572"/>
      <c r="R32" s="572"/>
      <c r="S32" s="573"/>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584">
        <f>IF($BE$3="４週",SUM(W32:AX32),IF($BE$3="暦月",SUM(W32:BA32),""))</f>
        <v>0</v>
      </c>
      <c r="BC32" s="585"/>
      <c r="BD32" s="586">
        <f>IF($BE$3="４週",BB32/4,IF($BE$3="暦月",(BB32/($BE$8/7)),""))</f>
        <v>0</v>
      </c>
      <c r="BE32" s="585"/>
      <c r="BF32" s="581"/>
      <c r="BG32" s="582"/>
      <c r="BH32" s="582"/>
      <c r="BI32" s="582"/>
      <c r="BJ32" s="583"/>
    </row>
    <row r="33" spans="2:62" ht="20.25" customHeight="1" x14ac:dyDescent="0.7">
      <c r="B33" s="587">
        <f>B31+1</f>
        <v>9</v>
      </c>
      <c r="C33" s="589"/>
      <c r="D33" s="590"/>
      <c r="E33" s="162"/>
      <c r="F33" s="163"/>
      <c r="G33" s="162"/>
      <c r="H33" s="163"/>
      <c r="I33" s="592"/>
      <c r="J33" s="593"/>
      <c r="K33" s="594"/>
      <c r="L33" s="595"/>
      <c r="M33" s="595"/>
      <c r="N33" s="590"/>
      <c r="O33" s="571"/>
      <c r="P33" s="572"/>
      <c r="Q33" s="572"/>
      <c r="R33" s="572"/>
      <c r="S33" s="573"/>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574"/>
      <c r="BC33" s="575"/>
      <c r="BD33" s="576"/>
      <c r="BE33" s="577"/>
      <c r="BF33" s="578"/>
      <c r="BG33" s="579"/>
      <c r="BH33" s="579"/>
      <c r="BI33" s="579"/>
      <c r="BJ33" s="580"/>
    </row>
    <row r="34" spans="2:62" ht="20.25" customHeight="1" x14ac:dyDescent="0.7">
      <c r="B34" s="588"/>
      <c r="C34" s="591"/>
      <c r="D34" s="527"/>
      <c r="E34" s="162"/>
      <c r="F34" s="163">
        <f>C33</f>
        <v>0</v>
      </c>
      <c r="G34" s="162"/>
      <c r="H34" s="163">
        <f>I33</f>
        <v>0</v>
      </c>
      <c r="I34" s="520"/>
      <c r="J34" s="521"/>
      <c r="K34" s="525"/>
      <c r="L34" s="526"/>
      <c r="M34" s="526"/>
      <c r="N34" s="527"/>
      <c r="O34" s="571"/>
      <c r="P34" s="572"/>
      <c r="Q34" s="572"/>
      <c r="R34" s="572"/>
      <c r="S34" s="573"/>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584">
        <f>IF($BE$3="４週",SUM(W34:AX34),IF($BE$3="暦月",SUM(W34:BA34),""))</f>
        <v>0</v>
      </c>
      <c r="BC34" s="585"/>
      <c r="BD34" s="586">
        <f>IF($BE$3="４週",BB34/4,IF($BE$3="暦月",(BB34/($BE$8/7)),""))</f>
        <v>0</v>
      </c>
      <c r="BE34" s="585"/>
      <c r="BF34" s="581"/>
      <c r="BG34" s="582"/>
      <c r="BH34" s="582"/>
      <c r="BI34" s="582"/>
      <c r="BJ34" s="583"/>
    </row>
    <row r="35" spans="2:62" ht="20.25" customHeight="1" x14ac:dyDescent="0.7">
      <c r="B35" s="587">
        <f>B33+1</f>
        <v>10</v>
      </c>
      <c r="C35" s="589"/>
      <c r="D35" s="590"/>
      <c r="E35" s="162"/>
      <c r="F35" s="163"/>
      <c r="G35" s="162"/>
      <c r="H35" s="163"/>
      <c r="I35" s="592"/>
      <c r="J35" s="593"/>
      <c r="K35" s="594"/>
      <c r="L35" s="595"/>
      <c r="M35" s="595"/>
      <c r="N35" s="590"/>
      <c r="O35" s="571"/>
      <c r="P35" s="572"/>
      <c r="Q35" s="572"/>
      <c r="R35" s="572"/>
      <c r="S35" s="573"/>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574"/>
      <c r="BC35" s="575"/>
      <c r="BD35" s="576"/>
      <c r="BE35" s="577"/>
      <c r="BF35" s="578"/>
      <c r="BG35" s="579"/>
      <c r="BH35" s="579"/>
      <c r="BI35" s="579"/>
      <c r="BJ35" s="580"/>
    </row>
    <row r="36" spans="2:62" ht="20.25" customHeight="1" x14ac:dyDescent="0.7">
      <c r="B36" s="588"/>
      <c r="C36" s="591"/>
      <c r="D36" s="527"/>
      <c r="E36" s="162"/>
      <c r="F36" s="163">
        <f>C35</f>
        <v>0</v>
      </c>
      <c r="G36" s="162"/>
      <c r="H36" s="163">
        <f>I35</f>
        <v>0</v>
      </c>
      <c r="I36" s="520"/>
      <c r="J36" s="521"/>
      <c r="K36" s="525"/>
      <c r="L36" s="526"/>
      <c r="M36" s="526"/>
      <c r="N36" s="527"/>
      <c r="O36" s="571"/>
      <c r="P36" s="572"/>
      <c r="Q36" s="572"/>
      <c r="R36" s="572"/>
      <c r="S36" s="573"/>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584">
        <f>IF($BE$3="４週",SUM(W36:AX36),IF($BE$3="暦月",SUM(W36:BA36),""))</f>
        <v>0</v>
      </c>
      <c r="BC36" s="585"/>
      <c r="BD36" s="586">
        <f>IF($BE$3="４週",BB36/4,IF($BE$3="暦月",(BB36/($BE$8/7)),""))</f>
        <v>0</v>
      </c>
      <c r="BE36" s="585"/>
      <c r="BF36" s="581"/>
      <c r="BG36" s="582"/>
      <c r="BH36" s="582"/>
      <c r="BI36" s="582"/>
      <c r="BJ36" s="583"/>
    </row>
    <row r="37" spans="2:62" ht="20.25" customHeight="1" x14ac:dyDescent="0.7">
      <c r="B37" s="587">
        <f>B35+1</f>
        <v>11</v>
      </c>
      <c r="C37" s="589"/>
      <c r="D37" s="590"/>
      <c r="E37" s="162"/>
      <c r="F37" s="163"/>
      <c r="G37" s="162"/>
      <c r="H37" s="163"/>
      <c r="I37" s="592"/>
      <c r="J37" s="593"/>
      <c r="K37" s="594"/>
      <c r="L37" s="595"/>
      <c r="M37" s="595"/>
      <c r="N37" s="590"/>
      <c r="O37" s="571"/>
      <c r="P37" s="572"/>
      <c r="Q37" s="572"/>
      <c r="R37" s="572"/>
      <c r="S37" s="573"/>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574"/>
      <c r="BC37" s="575"/>
      <c r="BD37" s="576"/>
      <c r="BE37" s="577"/>
      <c r="BF37" s="578"/>
      <c r="BG37" s="579"/>
      <c r="BH37" s="579"/>
      <c r="BI37" s="579"/>
      <c r="BJ37" s="580"/>
    </row>
    <row r="38" spans="2:62" ht="20.25" customHeight="1" x14ac:dyDescent="0.7">
      <c r="B38" s="588"/>
      <c r="C38" s="591"/>
      <c r="D38" s="527"/>
      <c r="E38" s="162"/>
      <c r="F38" s="163">
        <f>C37</f>
        <v>0</v>
      </c>
      <c r="G38" s="162"/>
      <c r="H38" s="163">
        <f>I37</f>
        <v>0</v>
      </c>
      <c r="I38" s="520"/>
      <c r="J38" s="521"/>
      <c r="K38" s="525"/>
      <c r="L38" s="526"/>
      <c r="M38" s="526"/>
      <c r="N38" s="527"/>
      <c r="O38" s="571"/>
      <c r="P38" s="572"/>
      <c r="Q38" s="572"/>
      <c r="R38" s="572"/>
      <c r="S38" s="573"/>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584">
        <f>IF($BE$3="４週",SUM(W38:AX38),IF($BE$3="暦月",SUM(W38:BA38),""))</f>
        <v>0</v>
      </c>
      <c r="BC38" s="585"/>
      <c r="BD38" s="586">
        <f>IF($BE$3="４週",BB38/4,IF($BE$3="暦月",(BB38/($BE$8/7)),""))</f>
        <v>0</v>
      </c>
      <c r="BE38" s="585"/>
      <c r="BF38" s="581"/>
      <c r="BG38" s="582"/>
      <c r="BH38" s="582"/>
      <c r="BI38" s="582"/>
      <c r="BJ38" s="583"/>
    </row>
    <row r="39" spans="2:62" ht="20.25" customHeight="1" x14ac:dyDescent="0.7">
      <c r="B39" s="587">
        <f>B37+1</f>
        <v>12</v>
      </c>
      <c r="C39" s="589"/>
      <c r="D39" s="590"/>
      <c r="E39" s="162"/>
      <c r="F39" s="163"/>
      <c r="G39" s="162"/>
      <c r="H39" s="163"/>
      <c r="I39" s="592"/>
      <c r="J39" s="593"/>
      <c r="K39" s="594"/>
      <c r="L39" s="595"/>
      <c r="M39" s="595"/>
      <c r="N39" s="590"/>
      <c r="O39" s="571"/>
      <c r="P39" s="572"/>
      <c r="Q39" s="572"/>
      <c r="R39" s="572"/>
      <c r="S39" s="573"/>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574"/>
      <c r="BC39" s="575"/>
      <c r="BD39" s="576"/>
      <c r="BE39" s="577"/>
      <c r="BF39" s="578"/>
      <c r="BG39" s="579"/>
      <c r="BH39" s="579"/>
      <c r="BI39" s="579"/>
      <c r="BJ39" s="580"/>
    </row>
    <row r="40" spans="2:62" ht="20.25" customHeight="1" x14ac:dyDescent="0.7">
      <c r="B40" s="588"/>
      <c r="C40" s="591"/>
      <c r="D40" s="527"/>
      <c r="E40" s="162"/>
      <c r="F40" s="163">
        <f>C39</f>
        <v>0</v>
      </c>
      <c r="G40" s="162"/>
      <c r="H40" s="163">
        <f>I39</f>
        <v>0</v>
      </c>
      <c r="I40" s="520"/>
      <c r="J40" s="521"/>
      <c r="K40" s="525"/>
      <c r="L40" s="526"/>
      <c r="M40" s="526"/>
      <c r="N40" s="527"/>
      <c r="O40" s="571"/>
      <c r="P40" s="572"/>
      <c r="Q40" s="572"/>
      <c r="R40" s="572"/>
      <c r="S40" s="573"/>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584">
        <f>IF($BE$3="４週",SUM(W40:AX40),IF($BE$3="暦月",SUM(W40:BA40),""))</f>
        <v>0</v>
      </c>
      <c r="BC40" s="585"/>
      <c r="BD40" s="586">
        <f>IF($BE$3="４週",BB40/4,IF($BE$3="暦月",(BB40/($BE$8/7)),""))</f>
        <v>0</v>
      </c>
      <c r="BE40" s="585"/>
      <c r="BF40" s="581"/>
      <c r="BG40" s="582"/>
      <c r="BH40" s="582"/>
      <c r="BI40" s="582"/>
      <c r="BJ40" s="583"/>
    </row>
    <row r="41" spans="2:62" ht="20.25" customHeight="1" x14ac:dyDescent="0.7">
      <c r="B41" s="587">
        <f>B39+1</f>
        <v>13</v>
      </c>
      <c r="C41" s="589"/>
      <c r="D41" s="590"/>
      <c r="E41" s="162"/>
      <c r="F41" s="163"/>
      <c r="G41" s="162"/>
      <c r="H41" s="163"/>
      <c r="I41" s="592"/>
      <c r="J41" s="593"/>
      <c r="K41" s="594"/>
      <c r="L41" s="595"/>
      <c r="M41" s="595"/>
      <c r="N41" s="590"/>
      <c r="O41" s="571"/>
      <c r="P41" s="572"/>
      <c r="Q41" s="572"/>
      <c r="R41" s="572"/>
      <c r="S41" s="573"/>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574"/>
      <c r="BC41" s="575"/>
      <c r="BD41" s="576"/>
      <c r="BE41" s="577"/>
      <c r="BF41" s="578"/>
      <c r="BG41" s="579"/>
      <c r="BH41" s="579"/>
      <c r="BI41" s="579"/>
      <c r="BJ41" s="580"/>
    </row>
    <row r="42" spans="2:62" ht="20.25" customHeight="1" x14ac:dyDescent="0.7">
      <c r="B42" s="588"/>
      <c r="C42" s="591"/>
      <c r="D42" s="527"/>
      <c r="E42" s="162"/>
      <c r="F42" s="163">
        <f>C41</f>
        <v>0</v>
      </c>
      <c r="G42" s="162"/>
      <c r="H42" s="163">
        <f>I41</f>
        <v>0</v>
      </c>
      <c r="I42" s="520"/>
      <c r="J42" s="521"/>
      <c r="K42" s="525"/>
      <c r="L42" s="526"/>
      <c r="M42" s="526"/>
      <c r="N42" s="527"/>
      <c r="O42" s="571"/>
      <c r="P42" s="572"/>
      <c r="Q42" s="572"/>
      <c r="R42" s="572"/>
      <c r="S42" s="573"/>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584">
        <f>IF($BE$3="４週",SUM(W42:AX42),IF($BE$3="暦月",SUM(W42:BA42),""))</f>
        <v>0</v>
      </c>
      <c r="BC42" s="585"/>
      <c r="BD42" s="586">
        <f>IF($BE$3="４週",BB42/4,IF($BE$3="暦月",(BB42/($BE$8/7)),""))</f>
        <v>0</v>
      </c>
      <c r="BE42" s="585"/>
      <c r="BF42" s="581"/>
      <c r="BG42" s="582"/>
      <c r="BH42" s="582"/>
      <c r="BI42" s="582"/>
      <c r="BJ42" s="583"/>
    </row>
    <row r="43" spans="2:62" ht="20.25" customHeight="1" x14ac:dyDescent="0.7">
      <c r="B43" s="587">
        <f>B41+1</f>
        <v>14</v>
      </c>
      <c r="C43" s="589"/>
      <c r="D43" s="590"/>
      <c r="E43" s="162"/>
      <c r="F43" s="163"/>
      <c r="G43" s="162"/>
      <c r="H43" s="163"/>
      <c r="I43" s="592"/>
      <c r="J43" s="593"/>
      <c r="K43" s="594"/>
      <c r="L43" s="595"/>
      <c r="M43" s="595"/>
      <c r="N43" s="590"/>
      <c r="O43" s="571"/>
      <c r="P43" s="572"/>
      <c r="Q43" s="572"/>
      <c r="R43" s="572"/>
      <c r="S43" s="573"/>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574"/>
      <c r="BC43" s="575"/>
      <c r="BD43" s="576"/>
      <c r="BE43" s="577"/>
      <c r="BF43" s="578"/>
      <c r="BG43" s="579"/>
      <c r="BH43" s="579"/>
      <c r="BI43" s="579"/>
      <c r="BJ43" s="580"/>
    </row>
    <row r="44" spans="2:62" ht="20.25" customHeight="1" x14ac:dyDescent="0.7">
      <c r="B44" s="588"/>
      <c r="C44" s="591"/>
      <c r="D44" s="527"/>
      <c r="E44" s="162"/>
      <c r="F44" s="163">
        <f>C43</f>
        <v>0</v>
      </c>
      <c r="G44" s="162"/>
      <c r="H44" s="163">
        <f>I43</f>
        <v>0</v>
      </c>
      <c r="I44" s="520"/>
      <c r="J44" s="521"/>
      <c r="K44" s="525"/>
      <c r="L44" s="526"/>
      <c r="M44" s="526"/>
      <c r="N44" s="527"/>
      <c r="O44" s="571"/>
      <c r="P44" s="572"/>
      <c r="Q44" s="572"/>
      <c r="R44" s="572"/>
      <c r="S44" s="573"/>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584">
        <f>IF($BE$3="４週",SUM(W44:AX44),IF($BE$3="暦月",SUM(W44:BA44),""))</f>
        <v>0</v>
      </c>
      <c r="BC44" s="585"/>
      <c r="BD44" s="586">
        <f>IF($BE$3="４週",BB44/4,IF($BE$3="暦月",(BB44/($BE$8/7)),""))</f>
        <v>0</v>
      </c>
      <c r="BE44" s="585"/>
      <c r="BF44" s="581"/>
      <c r="BG44" s="582"/>
      <c r="BH44" s="582"/>
      <c r="BI44" s="582"/>
      <c r="BJ44" s="583"/>
    </row>
    <row r="45" spans="2:62" ht="20.25" customHeight="1" x14ac:dyDescent="0.7">
      <c r="B45" s="587">
        <f>B43+1</f>
        <v>15</v>
      </c>
      <c r="C45" s="589"/>
      <c r="D45" s="590"/>
      <c r="E45" s="162"/>
      <c r="F45" s="163"/>
      <c r="G45" s="162"/>
      <c r="H45" s="163"/>
      <c r="I45" s="592"/>
      <c r="J45" s="593"/>
      <c r="K45" s="594"/>
      <c r="L45" s="595"/>
      <c r="M45" s="595"/>
      <c r="N45" s="590"/>
      <c r="O45" s="571"/>
      <c r="P45" s="572"/>
      <c r="Q45" s="572"/>
      <c r="R45" s="572"/>
      <c r="S45" s="573"/>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574"/>
      <c r="BC45" s="575"/>
      <c r="BD45" s="576"/>
      <c r="BE45" s="577"/>
      <c r="BF45" s="578"/>
      <c r="BG45" s="579"/>
      <c r="BH45" s="579"/>
      <c r="BI45" s="579"/>
      <c r="BJ45" s="580"/>
    </row>
    <row r="46" spans="2:62" ht="20.25" customHeight="1" x14ac:dyDescent="0.7">
      <c r="B46" s="588"/>
      <c r="C46" s="591"/>
      <c r="D46" s="527"/>
      <c r="E46" s="162"/>
      <c r="F46" s="163">
        <f>C45</f>
        <v>0</v>
      </c>
      <c r="G46" s="162"/>
      <c r="H46" s="163">
        <f>I45</f>
        <v>0</v>
      </c>
      <c r="I46" s="520"/>
      <c r="J46" s="521"/>
      <c r="K46" s="525"/>
      <c r="L46" s="526"/>
      <c r="M46" s="526"/>
      <c r="N46" s="527"/>
      <c r="O46" s="571"/>
      <c r="P46" s="572"/>
      <c r="Q46" s="572"/>
      <c r="R46" s="572"/>
      <c r="S46" s="573"/>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584">
        <f>IF($BE$3="４週",SUM(W46:AX46),IF($BE$3="暦月",SUM(W46:BA46),""))</f>
        <v>0</v>
      </c>
      <c r="BC46" s="585"/>
      <c r="BD46" s="586">
        <f>IF($BE$3="４週",BB46/4,IF($BE$3="暦月",(BB46/($BE$8/7)),""))</f>
        <v>0</v>
      </c>
      <c r="BE46" s="585"/>
      <c r="BF46" s="581"/>
      <c r="BG46" s="582"/>
      <c r="BH46" s="582"/>
      <c r="BI46" s="582"/>
      <c r="BJ46" s="583"/>
    </row>
    <row r="47" spans="2:62" ht="20.25" customHeight="1" x14ac:dyDescent="0.7">
      <c r="B47" s="587">
        <f>B45+1</f>
        <v>16</v>
      </c>
      <c r="C47" s="589"/>
      <c r="D47" s="590"/>
      <c r="E47" s="162"/>
      <c r="F47" s="163"/>
      <c r="G47" s="162"/>
      <c r="H47" s="163"/>
      <c r="I47" s="592"/>
      <c r="J47" s="593"/>
      <c r="K47" s="594"/>
      <c r="L47" s="595"/>
      <c r="M47" s="595"/>
      <c r="N47" s="590"/>
      <c r="O47" s="571"/>
      <c r="P47" s="572"/>
      <c r="Q47" s="572"/>
      <c r="R47" s="572"/>
      <c r="S47" s="573"/>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574"/>
      <c r="BC47" s="575"/>
      <c r="BD47" s="576"/>
      <c r="BE47" s="577"/>
      <c r="BF47" s="578"/>
      <c r="BG47" s="579"/>
      <c r="BH47" s="579"/>
      <c r="BI47" s="579"/>
      <c r="BJ47" s="580"/>
    </row>
    <row r="48" spans="2:62" ht="20.25" customHeight="1" x14ac:dyDescent="0.7">
      <c r="B48" s="588"/>
      <c r="C48" s="591"/>
      <c r="D48" s="527"/>
      <c r="E48" s="162"/>
      <c r="F48" s="163">
        <f>C47</f>
        <v>0</v>
      </c>
      <c r="G48" s="162"/>
      <c r="H48" s="163">
        <f>I47</f>
        <v>0</v>
      </c>
      <c r="I48" s="520"/>
      <c r="J48" s="521"/>
      <c r="K48" s="525"/>
      <c r="L48" s="526"/>
      <c r="M48" s="526"/>
      <c r="N48" s="527"/>
      <c r="O48" s="571"/>
      <c r="P48" s="572"/>
      <c r="Q48" s="572"/>
      <c r="R48" s="572"/>
      <c r="S48" s="573"/>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584">
        <f>IF($BE$3="４週",SUM(W48:AX48),IF($BE$3="暦月",SUM(W48:BA48),""))</f>
        <v>0</v>
      </c>
      <c r="BC48" s="585"/>
      <c r="BD48" s="586">
        <f>IF($BE$3="４週",BB48/4,IF($BE$3="暦月",(BB48/($BE$8/7)),""))</f>
        <v>0</v>
      </c>
      <c r="BE48" s="585"/>
      <c r="BF48" s="581"/>
      <c r="BG48" s="582"/>
      <c r="BH48" s="582"/>
      <c r="BI48" s="582"/>
      <c r="BJ48" s="583"/>
    </row>
    <row r="49" spans="2:62" ht="20.25" customHeight="1" x14ac:dyDescent="0.7">
      <c r="B49" s="587">
        <f>B47+1</f>
        <v>17</v>
      </c>
      <c r="C49" s="589"/>
      <c r="D49" s="590"/>
      <c r="E49" s="162"/>
      <c r="F49" s="163"/>
      <c r="G49" s="162"/>
      <c r="H49" s="163"/>
      <c r="I49" s="592"/>
      <c r="J49" s="593"/>
      <c r="K49" s="594"/>
      <c r="L49" s="595"/>
      <c r="M49" s="595"/>
      <c r="N49" s="590"/>
      <c r="O49" s="571"/>
      <c r="P49" s="572"/>
      <c r="Q49" s="572"/>
      <c r="R49" s="572"/>
      <c r="S49" s="573"/>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574"/>
      <c r="BC49" s="575"/>
      <c r="BD49" s="576"/>
      <c r="BE49" s="577"/>
      <c r="BF49" s="578"/>
      <c r="BG49" s="579"/>
      <c r="BH49" s="579"/>
      <c r="BI49" s="579"/>
      <c r="BJ49" s="580"/>
    </row>
    <row r="50" spans="2:62" ht="20.25" customHeight="1" x14ac:dyDescent="0.7">
      <c r="B50" s="588"/>
      <c r="C50" s="591"/>
      <c r="D50" s="527"/>
      <c r="E50" s="162"/>
      <c r="F50" s="163">
        <f>C49</f>
        <v>0</v>
      </c>
      <c r="G50" s="162"/>
      <c r="H50" s="163">
        <f>I49</f>
        <v>0</v>
      </c>
      <c r="I50" s="520"/>
      <c r="J50" s="521"/>
      <c r="K50" s="525"/>
      <c r="L50" s="526"/>
      <c r="M50" s="526"/>
      <c r="N50" s="527"/>
      <c r="O50" s="571"/>
      <c r="P50" s="572"/>
      <c r="Q50" s="572"/>
      <c r="R50" s="572"/>
      <c r="S50" s="573"/>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584">
        <f>IF($BE$3="４週",SUM(W50:AX50),IF($BE$3="暦月",SUM(W50:BA50),""))</f>
        <v>0</v>
      </c>
      <c r="BC50" s="585"/>
      <c r="BD50" s="586">
        <f>IF($BE$3="４週",BB50/4,IF($BE$3="暦月",(BB50/($BE$8/7)),""))</f>
        <v>0</v>
      </c>
      <c r="BE50" s="585"/>
      <c r="BF50" s="581"/>
      <c r="BG50" s="582"/>
      <c r="BH50" s="582"/>
      <c r="BI50" s="582"/>
      <c r="BJ50" s="583"/>
    </row>
    <row r="51" spans="2:62" ht="20.25" customHeight="1" x14ac:dyDescent="0.7">
      <c r="B51" s="587">
        <f>B49+1</f>
        <v>18</v>
      </c>
      <c r="C51" s="589"/>
      <c r="D51" s="590"/>
      <c r="E51" s="162"/>
      <c r="F51" s="163"/>
      <c r="G51" s="162"/>
      <c r="H51" s="163"/>
      <c r="I51" s="592"/>
      <c r="J51" s="593"/>
      <c r="K51" s="594"/>
      <c r="L51" s="595"/>
      <c r="M51" s="595"/>
      <c r="N51" s="590"/>
      <c r="O51" s="571"/>
      <c r="P51" s="572"/>
      <c r="Q51" s="572"/>
      <c r="R51" s="572"/>
      <c r="S51" s="573"/>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574"/>
      <c r="BC51" s="575"/>
      <c r="BD51" s="576"/>
      <c r="BE51" s="577"/>
      <c r="BF51" s="578"/>
      <c r="BG51" s="579"/>
      <c r="BH51" s="579"/>
      <c r="BI51" s="579"/>
      <c r="BJ51" s="580"/>
    </row>
    <row r="52" spans="2:62" ht="20.25" customHeight="1" x14ac:dyDescent="0.7">
      <c r="B52" s="588"/>
      <c r="C52" s="591"/>
      <c r="D52" s="527"/>
      <c r="E52" s="162"/>
      <c r="F52" s="163">
        <f>C51</f>
        <v>0</v>
      </c>
      <c r="G52" s="162"/>
      <c r="H52" s="163">
        <f>I51</f>
        <v>0</v>
      </c>
      <c r="I52" s="520"/>
      <c r="J52" s="521"/>
      <c r="K52" s="525"/>
      <c r="L52" s="526"/>
      <c r="M52" s="526"/>
      <c r="N52" s="527"/>
      <c r="O52" s="571"/>
      <c r="P52" s="572"/>
      <c r="Q52" s="572"/>
      <c r="R52" s="572"/>
      <c r="S52" s="573"/>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584">
        <f>IF($BE$3="４週",SUM(W52:AX52),IF($BE$3="暦月",SUM(W52:BA52),""))</f>
        <v>0</v>
      </c>
      <c r="BC52" s="585"/>
      <c r="BD52" s="586">
        <f>IF($BE$3="４週",BB52/4,IF($BE$3="暦月",(BB52/($BE$8/7)),""))</f>
        <v>0</v>
      </c>
      <c r="BE52" s="585"/>
      <c r="BF52" s="581"/>
      <c r="BG52" s="582"/>
      <c r="BH52" s="582"/>
      <c r="BI52" s="582"/>
      <c r="BJ52" s="583"/>
    </row>
    <row r="53" spans="2:62" ht="20.25" customHeight="1" x14ac:dyDescent="0.7">
      <c r="B53" s="587">
        <f>B51+1</f>
        <v>19</v>
      </c>
      <c r="C53" s="589"/>
      <c r="D53" s="590"/>
      <c r="E53" s="164"/>
      <c r="F53" s="165"/>
      <c r="G53" s="164"/>
      <c r="H53" s="165"/>
      <c r="I53" s="592"/>
      <c r="J53" s="593"/>
      <c r="K53" s="594"/>
      <c r="L53" s="595"/>
      <c r="M53" s="595"/>
      <c r="N53" s="590"/>
      <c r="O53" s="571"/>
      <c r="P53" s="572"/>
      <c r="Q53" s="572"/>
      <c r="R53" s="572"/>
      <c r="S53" s="573"/>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574"/>
      <c r="BC53" s="575"/>
      <c r="BD53" s="576"/>
      <c r="BE53" s="577"/>
      <c r="BF53" s="578"/>
      <c r="BG53" s="579"/>
      <c r="BH53" s="579"/>
      <c r="BI53" s="579"/>
      <c r="BJ53" s="580"/>
    </row>
    <row r="54" spans="2:62" ht="20.25" customHeight="1" x14ac:dyDescent="0.7">
      <c r="B54" s="588"/>
      <c r="C54" s="591"/>
      <c r="D54" s="527"/>
      <c r="E54" s="162"/>
      <c r="F54" s="163">
        <f>C53</f>
        <v>0</v>
      </c>
      <c r="G54" s="162"/>
      <c r="H54" s="163">
        <f>I53</f>
        <v>0</v>
      </c>
      <c r="I54" s="520"/>
      <c r="J54" s="521"/>
      <c r="K54" s="525"/>
      <c r="L54" s="526"/>
      <c r="M54" s="526"/>
      <c r="N54" s="527"/>
      <c r="O54" s="571"/>
      <c r="P54" s="572"/>
      <c r="Q54" s="572"/>
      <c r="R54" s="572"/>
      <c r="S54" s="573"/>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584">
        <f>IF($BE$3="４週",SUM(W54:AX54),IF($BE$3="暦月",SUM(W54:BA54),""))</f>
        <v>0</v>
      </c>
      <c r="BC54" s="585"/>
      <c r="BD54" s="586">
        <f>IF($BE$3="４週",BB54/4,IF($BE$3="暦月",(BB54/($BE$8/7)),""))</f>
        <v>0</v>
      </c>
      <c r="BE54" s="585"/>
      <c r="BF54" s="581"/>
      <c r="BG54" s="582"/>
      <c r="BH54" s="582"/>
      <c r="BI54" s="582"/>
      <c r="BJ54" s="583"/>
    </row>
    <row r="55" spans="2:62" ht="20.25" customHeight="1" x14ac:dyDescent="0.7">
      <c r="B55" s="587">
        <f>B53+1</f>
        <v>20</v>
      </c>
      <c r="C55" s="589"/>
      <c r="D55" s="590"/>
      <c r="E55" s="164"/>
      <c r="F55" s="165"/>
      <c r="G55" s="164"/>
      <c r="H55" s="165"/>
      <c r="I55" s="592"/>
      <c r="J55" s="593"/>
      <c r="K55" s="594"/>
      <c r="L55" s="595"/>
      <c r="M55" s="595"/>
      <c r="N55" s="590"/>
      <c r="O55" s="571"/>
      <c r="P55" s="572"/>
      <c r="Q55" s="572"/>
      <c r="R55" s="572"/>
      <c r="S55" s="573"/>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574"/>
      <c r="BC55" s="575"/>
      <c r="BD55" s="576"/>
      <c r="BE55" s="577"/>
      <c r="BF55" s="578"/>
      <c r="BG55" s="579"/>
      <c r="BH55" s="579"/>
      <c r="BI55" s="579"/>
      <c r="BJ55" s="580"/>
    </row>
    <row r="56" spans="2:62" ht="20.25" customHeight="1" x14ac:dyDescent="0.7">
      <c r="B56" s="588"/>
      <c r="C56" s="591"/>
      <c r="D56" s="527"/>
      <c r="E56" s="162"/>
      <c r="F56" s="163">
        <f>C55</f>
        <v>0</v>
      </c>
      <c r="G56" s="162"/>
      <c r="H56" s="163">
        <f>I55</f>
        <v>0</v>
      </c>
      <c r="I56" s="520"/>
      <c r="J56" s="521"/>
      <c r="K56" s="525"/>
      <c r="L56" s="526"/>
      <c r="M56" s="526"/>
      <c r="N56" s="527"/>
      <c r="O56" s="571"/>
      <c r="P56" s="572"/>
      <c r="Q56" s="572"/>
      <c r="R56" s="572"/>
      <c r="S56" s="573"/>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584">
        <f>IF($BE$3="４週",SUM(W56:AX56),IF($BE$3="暦月",SUM(W56:BA56),""))</f>
        <v>0</v>
      </c>
      <c r="BC56" s="585"/>
      <c r="BD56" s="586">
        <f>IF($BE$3="４週",BB56/4,IF($BE$3="暦月",(BB56/($BE$8/7)),""))</f>
        <v>0</v>
      </c>
      <c r="BE56" s="585"/>
      <c r="BF56" s="581"/>
      <c r="BG56" s="582"/>
      <c r="BH56" s="582"/>
      <c r="BI56" s="582"/>
      <c r="BJ56" s="583"/>
    </row>
    <row r="57" spans="2:62" ht="20.25" customHeight="1" x14ac:dyDescent="0.7">
      <c r="B57" s="587">
        <f>B55+1</f>
        <v>21</v>
      </c>
      <c r="C57" s="589"/>
      <c r="D57" s="590"/>
      <c r="E57" s="162"/>
      <c r="F57" s="163"/>
      <c r="G57" s="162"/>
      <c r="H57" s="163"/>
      <c r="I57" s="592"/>
      <c r="J57" s="593"/>
      <c r="K57" s="594"/>
      <c r="L57" s="595"/>
      <c r="M57" s="595"/>
      <c r="N57" s="590"/>
      <c r="O57" s="571"/>
      <c r="P57" s="572"/>
      <c r="Q57" s="572"/>
      <c r="R57" s="572"/>
      <c r="S57" s="573"/>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574"/>
      <c r="BC57" s="575"/>
      <c r="BD57" s="576"/>
      <c r="BE57" s="577"/>
      <c r="BF57" s="578"/>
      <c r="BG57" s="579"/>
      <c r="BH57" s="579"/>
      <c r="BI57" s="579"/>
      <c r="BJ57" s="580"/>
    </row>
    <row r="58" spans="2:62" ht="20.25" customHeight="1" x14ac:dyDescent="0.7">
      <c r="B58" s="588"/>
      <c r="C58" s="591"/>
      <c r="D58" s="527"/>
      <c r="E58" s="162"/>
      <c r="F58" s="163">
        <f>C57</f>
        <v>0</v>
      </c>
      <c r="G58" s="162"/>
      <c r="H58" s="163">
        <f>I57</f>
        <v>0</v>
      </c>
      <c r="I58" s="520"/>
      <c r="J58" s="521"/>
      <c r="K58" s="525"/>
      <c r="L58" s="526"/>
      <c r="M58" s="526"/>
      <c r="N58" s="527"/>
      <c r="O58" s="571"/>
      <c r="P58" s="572"/>
      <c r="Q58" s="572"/>
      <c r="R58" s="572"/>
      <c r="S58" s="573"/>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584">
        <f>IF($BE$3="４週",SUM(W58:AX58),IF($BE$3="暦月",SUM(W58:BA58),""))</f>
        <v>0</v>
      </c>
      <c r="BC58" s="585"/>
      <c r="BD58" s="586">
        <f>IF($BE$3="４週",BB58/4,IF($BE$3="暦月",(BB58/($BE$8/7)),""))</f>
        <v>0</v>
      </c>
      <c r="BE58" s="585"/>
      <c r="BF58" s="581"/>
      <c r="BG58" s="582"/>
      <c r="BH58" s="582"/>
      <c r="BI58" s="582"/>
      <c r="BJ58" s="583"/>
    </row>
    <row r="59" spans="2:62" ht="20.25" customHeight="1" x14ac:dyDescent="0.7">
      <c r="B59" s="587">
        <f>B57+1</f>
        <v>22</v>
      </c>
      <c r="C59" s="589"/>
      <c r="D59" s="590"/>
      <c r="E59" s="162"/>
      <c r="F59" s="163"/>
      <c r="G59" s="162"/>
      <c r="H59" s="163"/>
      <c r="I59" s="592"/>
      <c r="J59" s="593"/>
      <c r="K59" s="594"/>
      <c r="L59" s="595"/>
      <c r="M59" s="595"/>
      <c r="N59" s="590"/>
      <c r="O59" s="571"/>
      <c r="P59" s="572"/>
      <c r="Q59" s="572"/>
      <c r="R59" s="572"/>
      <c r="S59" s="573"/>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574"/>
      <c r="BC59" s="575"/>
      <c r="BD59" s="576"/>
      <c r="BE59" s="577"/>
      <c r="BF59" s="578"/>
      <c r="BG59" s="579"/>
      <c r="BH59" s="579"/>
      <c r="BI59" s="579"/>
      <c r="BJ59" s="580"/>
    </row>
    <row r="60" spans="2:62" ht="20.25" customHeight="1" x14ac:dyDescent="0.7">
      <c r="B60" s="588"/>
      <c r="C60" s="591"/>
      <c r="D60" s="527"/>
      <c r="E60" s="162"/>
      <c r="F60" s="163">
        <f>C59</f>
        <v>0</v>
      </c>
      <c r="G60" s="162"/>
      <c r="H60" s="163">
        <f>I59</f>
        <v>0</v>
      </c>
      <c r="I60" s="520"/>
      <c r="J60" s="521"/>
      <c r="K60" s="525"/>
      <c r="L60" s="526"/>
      <c r="M60" s="526"/>
      <c r="N60" s="527"/>
      <c r="O60" s="571"/>
      <c r="P60" s="572"/>
      <c r="Q60" s="572"/>
      <c r="R60" s="572"/>
      <c r="S60" s="573"/>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584">
        <f>IF($BE$3="４週",SUM(W60:AX60),IF($BE$3="暦月",SUM(W60:BA60),""))</f>
        <v>0</v>
      </c>
      <c r="BC60" s="585"/>
      <c r="BD60" s="586">
        <f>IF($BE$3="４週",BB60/4,IF($BE$3="暦月",(BB60/($BE$8/7)),""))</f>
        <v>0</v>
      </c>
      <c r="BE60" s="585"/>
      <c r="BF60" s="581"/>
      <c r="BG60" s="582"/>
      <c r="BH60" s="582"/>
      <c r="BI60" s="582"/>
      <c r="BJ60" s="583"/>
    </row>
    <row r="61" spans="2:62" ht="20.25" customHeight="1" x14ac:dyDescent="0.7">
      <c r="B61" s="587">
        <f>B59+1</f>
        <v>23</v>
      </c>
      <c r="C61" s="589"/>
      <c r="D61" s="590"/>
      <c r="E61" s="162"/>
      <c r="F61" s="163"/>
      <c r="G61" s="162"/>
      <c r="H61" s="163"/>
      <c r="I61" s="592"/>
      <c r="J61" s="593"/>
      <c r="K61" s="594"/>
      <c r="L61" s="595"/>
      <c r="M61" s="595"/>
      <c r="N61" s="590"/>
      <c r="O61" s="571"/>
      <c r="P61" s="572"/>
      <c r="Q61" s="572"/>
      <c r="R61" s="572"/>
      <c r="S61" s="573"/>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574"/>
      <c r="BC61" s="575"/>
      <c r="BD61" s="576"/>
      <c r="BE61" s="577"/>
      <c r="BF61" s="578"/>
      <c r="BG61" s="579"/>
      <c r="BH61" s="579"/>
      <c r="BI61" s="579"/>
      <c r="BJ61" s="580"/>
    </row>
    <row r="62" spans="2:62" ht="20.25" customHeight="1" x14ac:dyDescent="0.7">
      <c r="B62" s="588"/>
      <c r="C62" s="591"/>
      <c r="D62" s="527"/>
      <c r="E62" s="162"/>
      <c r="F62" s="163">
        <f>C61</f>
        <v>0</v>
      </c>
      <c r="G62" s="162"/>
      <c r="H62" s="163">
        <f>I61</f>
        <v>0</v>
      </c>
      <c r="I62" s="520"/>
      <c r="J62" s="521"/>
      <c r="K62" s="525"/>
      <c r="L62" s="526"/>
      <c r="M62" s="526"/>
      <c r="N62" s="527"/>
      <c r="O62" s="571"/>
      <c r="P62" s="572"/>
      <c r="Q62" s="572"/>
      <c r="R62" s="572"/>
      <c r="S62" s="573"/>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584">
        <f>IF($BE$3="４週",SUM(W62:AX62),IF($BE$3="暦月",SUM(W62:BA62),""))</f>
        <v>0</v>
      </c>
      <c r="BC62" s="585"/>
      <c r="BD62" s="586">
        <f>IF($BE$3="４週",BB62/4,IF($BE$3="暦月",(BB62/($BE$8/7)),""))</f>
        <v>0</v>
      </c>
      <c r="BE62" s="585"/>
      <c r="BF62" s="581"/>
      <c r="BG62" s="582"/>
      <c r="BH62" s="582"/>
      <c r="BI62" s="582"/>
      <c r="BJ62" s="583"/>
    </row>
    <row r="63" spans="2:62" ht="20.25" customHeight="1" x14ac:dyDescent="0.7">
      <c r="B63" s="587">
        <f>B61+1</f>
        <v>24</v>
      </c>
      <c r="C63" s="589"/>
      <c r="D63" s="590"/>
      <c r="E63" s="162"/>
      <c r="F63" s="163"/>
      <c r="G63" s="162"/>
      <c r="H63" s="163"/>
      <c r="I63" s="592"/>
      <c r="J63" s="593"/>
      <c r="K63" s="594"/>
      <c r="L63" s="595"/>
      <c r="M63" s="595"/>
      <c r="N63" s="590"/>
      <c r="O63" s="571"/>
      <c r="P63" s="572"/>
      <c r="Q63" s="572"/>
      <c r="R63" s="572"/>
      <c r="S63" s="573"/>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574"/>
      <c r="BC63" s="575"/>
      <c r="BD63" s="576"/>
      <c r="BE63" s="577"/>
      <c r="BF63" s="578"/>
      <c r="BG63" s="579"/>
      <c r="BH63" s="579"/>
      <c r="BI63" s="579"/>
      <c r="BJ63" s="580"/>
    </row>
    <row r="64" spans="2:62" ht="20.25" customHeight="1" x14ac:dyDescent="0.7">
      <c r="B64" s="588"/>
      <c r="C64" s="591"/>
      <c r="D64" s="527"/>
      <c r="E64" s="162"/>
      <c r="F64" s="163">
        <f>C63</f>
        <v>0</v>
      </c>
      <c r="G64" s="162"/>
      <c r="H64" s="163">
        <f>I63</f>
        <v>0</v>
      </c>
      <c r="I64" s="520"/>
      <c r="J64" s="521"/>
      <c r="K64" s="525"/>
      <c r="L64" s="526"/>
      <c r="M64" s="526"/>
      <c r="N64" s="527"/>
      <c r="O64" s="571"/>
      <c r="P64" s="572"/>
      <c r="Q64" s="572"/>
      <c r="R64" s="572"/>
      <c r="S64" s="573"/>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584">
        <f>IF($BE$3="４週",SUM(W64:AX64),IF($BE$3="暦月",SUM(W64:BA64),""))</f>
        <v>0</v>
      </c>
      <c r="BC64" s="585"/>
      <c r="BD64" s="586">
        <f>IF($BE$3="４週",BB64/4,IF($BE$3="暦月",(BB64/($BE$8/7)),""))</f>
        <v>0</v>
      </c>
      <c r="BE64" s="585"/>
      <c r="BF64" s="581"/>
      <c r="BG64" s="582"/>
      <c r="BH64" s="582"/>
      <c r="BI64" s="582"/>
      <c r="BJ64" s="583"/>
    </row>
    <row r="65" spans="2:62" ht="20.25" customHeight="1" x14ac:dyDescent="0.7">
      <c r="B65" s="587">
        <f>B63+1</f>
        <v>25</v>
      </c>
      <c r="C65" s="589"/>
      <c r="D65" s="590"/>
      <c r="E65" s="162"/>
      <c r="F65" s="163"/>
      <c r="G65" s="162"/>
      <c r="H65" s="163"/>
      <c r="I65" s="592"/>
      <c r="J65" s="593"/>
      <c r="K65" s="594"/>
      <c r="L65" s="595"/>
      <c r="M65" s="595"/>
      <c r="N65" s="590"/>
      <c r="O65" s="571"/>
      <c r="P65" s="572"/>
      <c r="Q65" s="572"/>
      <c r="R65" s="572"/>
      <c r="S65" s="573"/>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574"/>
      <c r="BC65" s="575"/>
      <c r="BD65" s="576"/>
      <c r="BE65" s="577"/>
      <c r="BF65" s="578"/>
      <c r="BG65" s="579"/>
      <c r="BH65" s="579"/>
      <c r="BI65" s="579"/>
      <c r="BJ65" s="580"/>
    </row>
    <row r="66" spans="2:62" ht="20.25" customHeight="1" x14ac:dyDescent="0.7">
      <c r="B66" s="588"/>
      <c r="C66" s="591"/>
      <c r="D66" s="527"/>
      <c r="E66" s="162"/>
      <c r="F66" s="163">
        <f>C65</f>
        <v>0</v>
      </c>
      <c r="G66" s="162"/>
      <c r="H66" s="163">
        <f>I65</f>
        <v>0</v>
      </c>
      <c r="I66" s="520"/>
      <c r="J66" s="521"/>
      <c r="K66" s="525"/>
      <c r="L66" s="526"/>
      <c r="M66" s="526"/>
      <c r="N66" s="527"/>
      <c r="O66" s="571"/>
      <c r="P66" s="572"/>
      <c r="Q66" s="572"/>
      <c r="R66" s="572"/>
      <c r="S66" s="573"/>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584">
        <f>IF($BE$3="４週",SUM(W66:AX66),IF($BE$3="暦月",SUM(W66:BA66),""))</f>
        <v>0</v>
      </c>
      <c r="BC66" s="585"/>
      <c r="BD66" s="586">
        <f>IF($BE$3="４週",BB66/4,IF($BE$3="暦月",(BB66/($BE$8/7)),""))</f>
        <v>0</v>
      </c>
      <c r="BE66" s="585"/>
      <c r="BF66" s="581"/>
      <c r="BG66" s="582"/>
      <c r="BH66" s="582"/>
      <c r="BI66" s="582"/>
      <c r="BJ66" s="583"/>
    </row>
    <row r="67" spans="2:62" ht="20.25" customHeight="1" x14ac:dyDescent="0.7">
      <c r="B67" s="587">
        <f>B65+1</f>
        <v>26</v>
      </c>
      <c r="C67" s="589"/>
      <c r="D67" s="590"/>
      <c r="E67" s="162"/>
      <c r="F67" s="163"/>
      <c r="G67" s="162"/>
      <c r="H67" s="163"/>
      <c r="I67" s="592"/>
      <c r="J67" s="593"/>
      <c r="K67" s="594"/>
      <c r="L67" s="595"/>
      <c r="M67" s="595"/>
      <c r="N67" s="590"/>
      <c r="O67" s="571"/>
      <c r="P67" s="572"/>
      <c r="Q67" s="572"/>
      <c r="R67" s="572"/>
      <c r="S67" s="573"/>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574"/>
      <c r="BC67" s="575"/>
      <c r="BD67" s="576"/>
      <c r="BE67" s="577"/>
      <c r="BF67" s="578"/>
      <c r="BG67" s="579"/>
      <c r="BH67" s="579"/>
      <c r="BI67" s="579"/>
      <c r="BJ67" s="580"/>
    </row>
    <row r="68" spans="2:62" ht="20.25" customHeight="1" x14ac:dyDescent="0.7">
      <c r="B68" s="588"/>
      <c r="C68" s="591"/>
      <c r="D68" s="527"/>
      <c r="E68" s="162"/>
      <c r="F68" s="163">
        <f>C67</f>
        <v>0</v>
      </c>
      <c r="G68" s="162"/>
      <c r="H68" s="163">
        <f>I67</f>
        <v>0</v>
      </c>
      <c r="I68" s="520"/>
      <c r="J68" s="521"/>
      <c r="K68" s="525"/>
      <c r="L68" s="526"/>
      <c r="M68" s="526"/>
      <c r="N68" s="527"/>
      <c r="O68" s="571"/>
      <c r="P68" s="572"/>
      <c r="Q68" s="572"/>
      <c r="R68" s="572"/>
      <c r="S68" s="573"/>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584">
        <f>IF($BE$3="４週",SUM(W68:AX68),IF($BE$3="暦月",SUM(W68:BA68),""))</f>
        <v>0</v>
      </c>
      <c r="BC68" s="585"/>
      <c r="BD68" s="586">
        <f>IF($BE$3="４週",BB68/4,IF($BE$3="暦月",(BB68/($BE$8/7)),""))</f>
        <v>0</v>
      </c>
      <c r="BE68" s="585"/>
      <c r="BF68" s="581"/>
      <c r="BG68" s="582"/>
      <c r="BH68" s="582"/>
      <c r="BI68" s="582"/>
      <c r="BJ68" s="583"/>
    </row>
    <row r="69" spans="2:62" ht="20.25" customHeight="1" x14ac:dyDescent="0.7">
      <c r="B69" s="587">
        <f>B67+1</f>
        <v>27</v>
      </c>
      <c r="C69" s="589"/>
      <c r="D69" s="590"/>
      <c r="E69" s="162"/>
      <c r="F69" s="163"/>
      <c r="G69" s="162"/>
      <c r="H69" s="163"/>
      <c r="I69" s="592"/>
      <c r="J69" s="593"/>
      <c r="K69" s="594"/>
      <c r="L69" s="595"/>
      <c r="M69" s="595"/>
      <c r="N69" s="590"/>
      <c r="O69" s="571"/>
      <c r="P69" s="572"/>
      <c r="Q69" s="572"/>
      <c r="R69" s="572"/>
      <c r="S69" s="573"/>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574"/>
      <c r="BC69" s="575"/>
      <c r="BD69" s="576"/>
      <c r="BE69" s="577"/>
      <c r="BF69" s="578"/>
      <c r="BG69" s="579"/>
      <c r="BH69" s="579"/>
      <c r="BI69" s="579"/>
      <c r="BJ69" s="580"/>
    </row>
    <row r="70" spans="2:62" ht="20.25" customHeight="1" x14ac:dyDescent="0.7">
      <c r="B70" s="588"/>
      <c r="C70" s="591"/>
      <c r="D70" s="527"/>
      <c r="E70" s="162"/>
      <c r="F70" s="163">
        <f>C69</f>
        <v>0</v>
      </c>
      <c r="G70" s="162"/>
      <c r="H70" s="163">
        <f>I69</f>
        <v>0</v>
      </c>
      <c r="I70" s="520"/>
      <c r="J70" s="521"/>
      <c r="K70" s="525"/>
      <c r="L70" s="526"/>
      <c r="M70" s="526"/>
      <c r="N70" s="527"/>
      <c r="O70" s="571"/>
      <c r="P70" s="572"/>
      <c r="Q70" s="572"/>
      <c r="R70" s="572"/>
      <c r="S70" s="573"/>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584">
        <f>IF($BE$3="４週",SUM(W70:AX70),IF($BE$3="暦月",SUM(W70:BA70),""))</f>
        <v>0</v>
      </c>
      <c r="BC70" s="585"/>
      <c r="BD70" s="586">
        <f>IF($BE$3="４週",BB70/4,IF($BE$3="暦月",(BB70/($BE$8/7)),""))</f>
        <v>0</v>
      </c>
      <c r="BE70" s="585"/>
      <c r="BF70" s="581"/>
      <c r="BG70" s="582"/>
      <c r="BH70" s="582"/>
      <c r="BI70" s="582"/>
      <c r="BJ70" s="583"/>
    </row>
    <row r="71" spans="2:62" ht="20.25" customHeight="1" x14ac:dyDescent="0.7">
      <c r="B71" s="587">
        <f>B69+1</f>
        <v>28</v>
      </c>
      <c r="C71" s="589"/>
      <c r="D71" s="590"/>
      <c r="E71" s="162"/>
      <c r="F71" s="163"/>
      <c r="G71" s="162"/>
      <c r="H71" s="163"/>
      <c r="I71" s="592"/>
      <c r="J71" s="593"/>
      <c r="K71" s="594"/>
      <c r="L71" s="595"/>
      <c r="M71" s="595"/>
      <c r="N71" s="590"/>
      <c r="O71" s="571"/>
      <c r="P71" s="572"/>
      <c r="Q71" s="572"/>
      <c r="R71" s="572"/>
      <c r="S71" s="573"/>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574"/>
      <c r="BC71" s="575"/>
      <c r="BD71" s="576"/>
      <c r="BE71" s="577"/>
      <c r="BF71" s="578"/>
      <c r="BG71" s="579"/>
      <c r="BH71" s="579"/>
      <c r="BI71" s="579"/>
      <c r="BJ71" s="580"/>
    </row>
    <row r="72" spans="2:62" ht="20.25" customHeight="1" x14ac:dyDescent="0.7">
      <c r="B72" s="588"/>
      <c r="C72" s="591"/>
      <c r="D72" s="527"/>
      <c r="E72" s="162"/>
      <c r="F72" s="163">
        <f>C71</f>
        <v>0</v>
      </c>
      <c r="G72" s="162"/>
      <c r="H72" s="163">
        <f>I71</f>
        <v>0</v>
      </c>
      <c r="I72" s="520"/>
      <c r="J72" s="521"/>
      <c r="K72" s="525"/>
      <c r="L72" s="526"/>
      <c r="M72" s="526"/>
      <c r="N72" s="527"/>
      <c r="O72" s="571"/>
      <c r="P72" s="572"/>
      <c r="Q72" s="572"/>
      <c r="R72" s="572"/>
      <c r="S72" s="573"/>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584">
        <f>IF($BE$3="４週",SUM(W72:AX72),IF($BE$3="暦月",SUM(W72:BA72),""))</f>
        <v>0</v>
      </c>
      <c r="BC72" s="585"/>
      <c r="BD72" s="586">
        <f>IF($BE$3="４週",BB72/4,IF($BE$3="暦月",(BB72/($BE$8/7)),""))</f>
        <v>0</v>
      </c>
      <c r="BE72" s="585"/>
      <c r="BF72" s="581"/>
      <c r="BG72" s="582"/>
      <c r="BH72" s="582"/>
      <c r="BI72" s="582"/>
      <c r="BJ72" s="583"/>
    </row>
    <row r="73" spans="2:62" ht="20.25" customHeight="1" x14ac:dyDescent="0.7">
      <c r="B73" s="587">
        <f>B71+1</f>
        <v>29</v>
      </c>
      <c r="C73" s="589"/>
      <c r="D73" s="590"/>
      <c r="E73" s="162"/>
      <c r="F73" s="163"/>
      <c r="G73" s="162"/>
      <c r="H73" s="163"/>
      <c r="I73" s="592"/>
      <c r="J73" s="593"/>
      <c r="K73" s="594"/>
      <c r="L73" s="595"/>
      <c r="M73" s="595"/>
      <c r="N73" s="590"/>
      <c r="O73" s="571"/>
      <c r="P73" s="572"/>
      <c r="Q73" s="572"/>
      <c r="R73" s="572"/>
      <c r="S73" s="573"/>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574"/>
      <c r="BC73" s="575"/>
      <c r="BD73" s="576"/>
      <c r="BE73" s="577"/>
      <c r="BF73" s="578"/>
      <c r="BG73" s="579"/>
      <c r="BH73" s="579"/>
      <c r="BI73" s="579"/>
      <c r="BJ73" s="580"/>
    </row>
    <row r="74" spans="2:62" ht="20.25" customHeight="1" x14ac:dyDescent="0.7">
      <c r="B74" s="588"/>
      <c r="C74" s="622"/>
      <c r="D74" s="623"/>
      <c r="E74" s="195"/>
      <c r="F74" s="196">
        <f>C73</f>
        <v>0</v>
      </c>
      <c r="G74" s="195"/>
      <c r="H74" s="196">
        <f>I73</f>
        <v>0</v>
      </c>
      <c r="I74" s="624"/>
      <c r="J74" s="625"/>
      <c r="K74" s="626"/>
      <c r="L74" s="627"/>
      <c r="M74" s="627"/>
      <c r="N74" s="623"/>
      <c r="O74" s="571"/>
      <c r="P74" s="572"/>
      <c r="Q74" s="572"/>
      <c r="R74" s="572"/>
      <c r="S74" s="573"/>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619">
        <f>IF($BE$3="４週",SUM(W74:AX74),IF($BE$3="暦月",SUM(W74:BA74),""))</f>
        <v>0</v>
      </c>
      <c r="BC74" s="620"/>
      <c r="BD74" s="621">
        <f>IF($BE$3="４週",BB74/4,IF($BE$3="暦月",(BB74/($BE$8/7)),""))</f>
        <v>0</v>
      </c>
      <c r="BE74" s="620"/>
      <c r="BF74" s="616"/>
      <c r="BG74" s="617"/>
      <c r="BH74" s="617"/>
      <c r="BI74" s="617"/>
      <c r="BJ74" s="618"/>
    </row>
    <row r="75" spans="2:62" ht="20.25" customHeight="1" x14ac:dyDescent="0.7">
      <c r="B75" s="587">
        <f>B73+1</f>
        <v>30</v>
      </c>
      <c r="C75" s="589"/>
      <c r="D75" s="590"/>
      <c r="E75" s="162"/>
      <c r="F75" s="163"/>
      <c r="G75" s="162"/>
      <c r="H75" s="163"/>
      <c r="I75" s="592"/>
      <c r="J75" s="593"/>
      <c r="K75" s="594"/>
      <c r="L75" s="595"/>
      <c r="M75" s="595"/>
      <c r="N75" s="590"/>
      <c r="O75" s="571"/>
      <c r="P75" s="572"/>
      <c r="Q75" s="572"/>
      <c r="R75" s="572"/>
      <c r="S75" s="573"/>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574"/>
      <c r="BC75" s="575"/>
      <c r="BD75" s="576"/>
      <c r="BE75" s="577"/>
      <c r="BF75" s="578"/>
      <c r="BG75" s="579"/>
      <c r="BH75" s="579"/>
      <c r="BI75" s="579"/>
      <c r="BJ75" s="580"/>
    </row>
    <row r="76" spans="2:62" ht="20.25" customHeight="1" x14ac:dyDescent="0.7">
      <c r="B76" s="588"/>
      <c r="C76" s="622"/>
      <c r="D76" s="623"/>
      <c r="E76" s="195"/>
      <c r="F76" s="196">
        <f>C75</f>
        <v>0</v>
      </c>
      <c r="G76" s="195"/>
      <c r="H76" s="196">
        <f>I75</f>
        <v>0</v>
      </c>
      <c r="I76" s="624"/>
      <c r="J76" s="625"/>
      <c r="K76" s="626"/>
      <c r="L76" s="627"/>
      <c r="M76" s="627"/>
      <c r="N76" s="623"/>
      <c r="O76" s="571"/>
      <c r="P76" s="572"/>
      <c r="Q76" s="572"/>
      <c r="R76" s="572"/>
      <c r="S76" s="573"/>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619">
        <f>IF($BE$3="４週",SUM(W76:AX76),IF($BE$3="暦月",SUM(W76:BA76),""))</f>
        <v>0</v>
      </c>
      <c r="BC76" s="620"/>
      <c r="BD76" s="621">
        <f>IF($BE$3="４週",BB76/4,IF($BE$3="暦月",(BB76/($BE$8/7)),""))</f>
        <v>0</v>
      </c>
      <c r="BE76" s="620"/>
      <c r="BF76" s="616"/>
      <c r="BG76" s="617"/>
      <c r="BH76" s="617"/>
      <c r="BI76" s="617"/>
      <c r="BJ76" s="618"/>
    </row>
    <row r="77" spans="2:62" ht="20.25" customHeight="1" x14ac:dyDescent="0.7">
      <c r="B77" s="587">
        <f>B75+1</f>
        <v>31</v>
      </c>
      <c r="C77" s="589"/>
      <c r="D77" s="590"/>
      <c r="E77" s="162"/>
      <c r="F77" s="163"/>
      <c r="G77" s="162"/>
      <c r="H77" s="163"/>
      <c r="I77" s="592"/>
      <c r="J77" s="593"/>
      <c r="K77" s="594"/>
      <c r="L77" s="595"/>
      <c r="M77" s="595"/>
      <c r="N77" s="590"/>
      <c r="O77" s="571"/>
      <c r="P77" s="572"/>
      <c r="Q77" s="572"/>
      <c r="R77" s="572"/>
      <c r="S77" s="573"/>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574"/>
      <c r="BC77" s="575"/>
      <c r="BD77" s="576"/>
      <c r="BE77" s="577"/>
      <c r="BF77" s="578"/>
      <c r="BG77" s="579"/>
      <c r="BH77" s="579"/>
      <c r="BI77" s="579"/>
      <c r="BJ77" s="580"/>
    </row>
    <row r="78" spans="2:62" ht="20.25" customHeight="1" x14ac:dyDescent="0.7">
      <c r="B78" s="588"/>
      <c r="C78" s="622"/>
      <c r="D78" s="623"/>
      <c r="E78" s="195"/>
      <c r="F78" s="196">
        <f>C77</f>
        <v>0</v>
      </c>
      <c r="G78" s="195"/>
      <c r="H78" s="196">
        <f>I77</f>
        <v>0</v>
      </c>
      <c r="I78" s="624"/>
      <c r="J78" s="625"/>
      <c r="K78" s="626"/>
      <c r="L78" s="627"/>
      <c r="M78" s="627"/>
      <c r="N78" s="623"/>
      <c r="O78" s="571"/>
      <c r="P78" s="572"/>
      <c r="Q78" s="572"/>
      <c r="R78" s="572"/>
      <c r="S78" s="573"/>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619">
        <f>IF($BE$3="４週",SUM(W78:AX78),IF($BE$3="暦月",SUM(W78:BA78),""))</f>
        <v>0</v>
      </c>
      <c r="BC78" s="620"/>
      <c r="BD78" s="621">
        <f>IF($BE$3="４週",BB78/4,IF($BE$3="暦月",(BB78/($BE$8/7)),""))</f>
        <v>0</v>
      </c>
      <c r="BE78" s="620"/>
      <c r="BF78" s="616"/>
      <c r="BG78" s="617"/>
      <c r="BH78" s="617"/>
      <c r="BI78" s="617"/>
      <c r="BJ78" s="618"/>
    </row>
    <row r="79" spans="2:62" ht="20.25" customHeight="1" x14ac:dyDescent="0.7">
      <c r="B79" s="587">
        <f>B77+1</f>
        <v>32</v>
      </c>
      <c r="C79" s="589"/>
      <c r="D79" s="590"/>
      <c r="E79" s="162"/>
      <c r="F79" s="163"/>
      <c r="G79" s="162"/>
      <c r="H79" s="163"/>
      <c r="I79" s="592"/>
      <c r="J79" s="593"/>
      <c r="K79" s="594"/>
      <c r="L79" s="595"/>
      <c r="M79" s="595"/>
      <c r="N79" s="590"/>
      <c r="O79" s="571"/>
      <c r="P79" s="572"/>
      <c r="Q79" s="572"/>
      <c r="R79" s="572"/>
      <c r="S79" s="573"/>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574"/>
      <c r="BC79" s="575"/>
      <c r="BD79" s="576"/>
      <c r="BE79" s="577"/>
      <c r="BF79" s="578"/>
      <c r="BG79" s="579"/>
      <c r="BH79" s="579"/>
      <c r="BI79" s="579"/>
      <c r="BJ79" s="580"/>
    </row>
    <row r="80" spans="2:62" ht="20.25" customHeight="1" x14ac:dyDescent="0.7">
      <c r="B80" s="588"/>
      <c r="C80" s="622"/>
      <c r="D80" s="623"/>
      <c r="E80" s="195"/>
      <c r="F80" s="196">
        <f>C79</f>
        <v>0</v>
      </c>
      <c r="G80" s="195"/>
      <c r="H80" s="196">
        <f>I79</f>
        <v>0</v>
      </c>
      <c r="I80" s="624"/>
      <c r="J80" s="625"/>
      <c r="K80" s="626"/>
      <c r="L80" s="627"/>
      <c r="M80" s="627"/>
      <c r="N80" s="623"/>
      <c r="O80" s="571"/>
      <c r="P80" s="572"/>
      <c r="Q80" s="572"/>
      <c r="R80" s="572"/>
      <c r="S80" s="573"/>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619">
        <f>IF($BE$3="４週",SUM(W80:AX80),IF($BE$3="暦月",SUM(W80:BA80),""))</f>
        <v>0</v>
      </c>
      <c r="BC80" s="620"/>
      <c r="BD80" s="621">
        <f>IF($BE$3="４週",BB80/4,IF($BE$3="暦月",(BB80/($BE$8/7)),""))</f>
        <v>0</v>
      </c>
      <c r="BE80" s="620"/>
      <c r="BF80" s="616"/>
      <c r="BG80" s="617"/>
      <c r="BH80" s="617"/>
      <c r="BI80" s="617"/>
      <c r="BJ80" s="618"/>
    </row>
    <row r="81" spans="2:62" ht="20.25" customHeight="1" x14ac:dyDescent="0.7">
      <c r="B81" s="587">
        <f>B79+1</f>
        <v>33</v>
      </c>
      <c r="C81" s="589"/>
      <c r="D81" s="590"/>
      <c r="E81" s="162"/>
      <c r="F81" s="163"/>
      <c r="G81" s="162"/>
      <c r="H81" s="163"/>
      <c r="I81" s="592"/>
      <c r="J81" s="593"/>
      <c r="K81" s="594"/>
      <c r="L81" s="595"/>
      <c r="M81" s="595"/>
      <c r="N81" s="590"/>
      <c r="O81" s="571"/>
      <c r="P81" s="572"/>
      <c r="Q81" s="572"/>
      <c r="R81" s="572"/>
      <c r="S81" s="573"/>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574"/>
      <c r="BC81" s="575"/>
      <c r="BD81" s="576"/>
      <c r="BE81" s="577"/>
      <c r="BF81" s="578"/>
      <c r="BG81" s="579"/>
      <c r="BH81" s="579"/>
      <c r="BI81" s="579"/>
      <c r="BJ81" s="580"/>
    </row>
    <row r="82" spans="2:62" ht="20.25" customHeight="1" x14ac:dyDescent="0.7">
      <c r="B82" s="588"/>
      <c r="C82" s="622"/>
      <c r="D82" s="623"/>
      <c r="E82" s="195"/>
      <c r="F82" s="196">
        <f>C81</f>
        <v>0</v>
      </c>
      <c r="G82" s="195"/>
      <c r="H82" s="196">
        <f>I81</f>
        <v>0</v>
      </c>
      <c r="I82" s="624"/>
      <c r="J82" s="625"/>
      <c r="K82" s="626"/>
      <c r="L82" s="627"/>
      <c r="M82" s="627"/>
      <c r="N82" s="623"/>
      <c r="O82" s="571"/>
      <c r="P82" s="572"/>
      <c r="Q82" s="572"/>
      <c r="R82" s="572"/>
      <c r="S82" s="573"/>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619">
        <f>IF($BE$3="４週",SUM(W82:AX82),IF($BE$3="暦月",SUM(W82:BA82),""))</f>
        <v>0</v>
      </c>
      <c r="BC82" s="620"/>
      <c r="BD82" s="621">
        <f>IF($BE$3="４週",BB82/4,IF($BE$3="暦月",(BB82/($BE$8/7)),""))</f>
        <v>0</v>
      </c>
      <c r="BE82" s="620"/>
      <c r="BF82" s="616"/>
      <c r="BG82" s="617"/>
      <c r="BH82" s="617"/>
      <c r="BI82" s="617"/>
      <c r="BJ82" s="618"/>
    </row>
    <row r="83" spans="2:62" ht="20.25" customHeight="1" x14ac:dyDescent="0.7">
      <c r="B83" s="587">
        <f>B81+1</f>
        <v>34</v>
      </c>
      <c r="C83" s="589"/>
      <c r="D83" s="590"/>
      <c r="E83" s="162"/>
      <c r="F83" s="163"/>
      <c r="G83" s="162"/>
      <c r="H83" s="163"/>
      <c r="I83" s="592"/>
      <c r="J83" s="593"/>
      <c r="K83" s="594"/>
      <c r="L83" s="595"/>
      <c r="M83" s="595"/>
      <c r="N83" s="590"/>
      <c r="O83" s="571"/>
      <c r="P83" s="572"/>
      <c r="Q83" s="572"/>
      <c r="R83" s="572"/>
      <c r="S83" s="573"/>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574"/>
      <c r="BC83" s="575"/>
      <c r="BD83" s="576"/>
      <c r="BE83" s="577"/>
      <c r="BF83" s="578"/>
      <c r="BG83" s="579"/>
      <c r="BH83" s="579"/>
      <c r="BI83" s="579"/>
      <c r="BJ83" s="580"/>
    </row>
    <row r="84" spans="2:62" ht="20.25" customHeight="1" x14ac:dyDescent="0.7">
      <c r="B84" s="588"/>
      <c r="C84" s="622"/>
      <c r="D84" s="623"/>
      <c r="E84" s="195"/>
      <c r="F84" s="196">
        <f>C83</f>
        <v>0</v>
      </c>
      <c r="G84" s="195"/>
      <c r="H84" s="196">
        <f>I83</f>
        <v>0</v>
      </c>
      <c r="I84" s="624"/>
      <c r="J84" s="625"/>
      <c r="K84" s="626"/>
      <c r="L84" s="627"/>
      <c r="M84" s="627"/>
      <c r="N84" s="623"/>
      <c r="O84" s="571"/>
      <c r="P84" s="572"/>
      <c r="Q84" s="572"/>
      <c r="R84" s="572"/>
      <c r="S84" s="573"/>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619">
        <f>IF($BE$3="４週",SUM(W84:AX84),IF($BE$3="暦月",SUM(W84:BA84),""))</f>
        <v>0</v>
      </c>
      <c r="BC84" s="620"/>
      <c r="BD84" s="621">
        <f>IF($BE$3="４週",BB84/4,IF($BE$3="暦月",(BB84/($BE$8/7)),""))</f>
        <v>0</v>
      </c>
      <c r="BE84" s="620"/>
      <c r="BF84" s="616"/>
      <c r="BG84" s="617"/>
      <c r="BH84" s="617"/>
      <c r="BI84" s="617"/>
      <c r="BJ84" s="618"/>
    </row>
    <row r="85" spans="2:62" ht="20.25" customHeight="1" x14ac:dyDescent="0.7">
      <c r="B85" s="587">
        <f>B83+1</f>
        <v>35</v>
      </c>
      <c r="C85" s="589"/>
      <c r="D85" s="590"/>
      <c r="E85" s="162"/>
      <c r="F85" s="163"/>
      <c r="G85" s="162"/>
      <c r="H85" s="163"/>
      <c r="I85" s="592"/>
      <c r="J85" s="593"/>
      <c r="K85" s="594"/>
      <c r="L85" s="595"/>
      <c r="M85" s="595"/>
      <c r="N85" s="590"/>
      <c r="O85" s="571"/>
      <c r="P85" s="572"/>
      <c r="Q85" s="572"/>
      <c r="R85" s="572"/>
      <c r="S85" s="573"/>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574"/>
      <c r="BC85" s="575"/>
      <c r="BD85" s="576"/>
      <c r="BE85" s="577"/>
      <c r="BF85" s="578"/>
      <c r="BG85" s="579"/>
      <c r="BH85" s="579"/>
      <c r="BI85" s="579"/>
      <c r="BJ85" s="580"/>
    </row>
    <row r="86" spans="2:62" ht="20.25" customHeight="1" x14ac:dyDescent="0.7">
      <c r="B86" s="588"/>
      <c r="C86" s="622"/>
      <c r="D86" s="623"/>
      <c r="E86" s="195"/>
      <c r="F86" s="196">
        <f>C85</f>
        <v>0</v>
      </c>
      <c r="G86" s="195"/>
      <c r="H86" s="196">
        <f>I85</f>
        <v>0</v>
      </c>
      <c r="I86" s="624"/>
      <c r="J86" s="625"/>
      <c r="K86" s="626"/>
      <c r="L86" s="627"/>
      <c r="M86" s="627"/>
      <c r="N86" s="623"/>
      <c r="O86" s="571"/>
      <c r="P86" s="572"/>
      <c r="Q86" s="572"/>
      <c r="R86" s="572"/>
      <c r="S86" s="573"/>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619">
        <f>IF($BE$3="４週",SUM(W86:AX86),IF($BE$3="暦月",SUM(W86:BA86),""))</f>
        <v>0</v>
      </c>
      <c r="BC86" s="620"/>
      <c r="BD86" s="621">
        <f>IF($BE$3="４週",BB86/4,IF($BE$3="暦月",(BB86/($BE$8/7)),""))</f>
        <v>0</v>
      </c>
      <c r="BE86" s="620"/>
      <c r="BF86" s="616"/>
      <c r="BG86" s="617"/>
      <c r="BH86" s="617"/>
      <c r="BI86" s="617"/>
      <c r="BJ86" s="618"/>
    </row>
    <row r="87" spans="2:62" ht="20.25" customHeight="1" x14ac:dyDescent="0.7">
      <c r="B87" s="587">
        <f>B85+1</f>
        <v>36</v>
      </c>
      <c r="C87" s="589"/>
      <c r="D87" s="590"/>
      <c r="E87" s="162"/>
      <c r="F87" s="163"/>
      <c r="G87" s="162"/>
      <c r="H87" s="163"/>
      <c r="I87" s="592"/>
      <c r="J87" s="593"/>
      <c r="K87" s="594"/>
      <c r="L87" s="595"/>
      <c r="M87" s="595"/>
      <c r="N87" s="590"/>
      <c r="O87" s="571"/>
      <c r="P87" s="572"/>
      <c r="Q87" s="572"/>
      <c r="R87" s="572"/>
      <c r="S87" s="573"/>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574"/>
      <c r="BC87" s="575"/>
      <c r="BD87" s="576"/>
      <c r="BE87" s="577"/>
      <c r="BF87" s="578"/>
      <c r="BG87" s="579"/>
      <c r="BH87" s="579"/>
      <c r="BI87" s="579"/>
      <c r="BJ87" s="580"/>
    </row>
    <row r="88" spans="2:62" ht="20.25" customHeight="1" x14ac:dyDescent="0.7">
      <c r="B88" s="588"/>
      <c r="C88" s="622"/>
      <c r="D88" s="623"/>
      <c r="E88" s="195"/>
      <c r="F88" s="196">
        <f>C87</f>
        <v>0</v>
      </c>
      <c r="G88" s="195"/>
      <c r="H88" s="196">
        <f>I87</f>
        <v>0</v>
      </c>
      <c r="I88" s="624"/>
      <c r="J88" s="625"/>
      <c r="K88" s="626"/>
      <c r="L88" s="627"/>
      <c r="M88" s="627"/>
      <c r="N88" s="623"/>
      <c r="O88" s="571"/>
      <c r="P88" s="572"/>
      <c r="Q88" s="572"/>
      <c r="R88" s="572"/>
      <c r="S88" s="573"/>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619">
        <f>IF($BE$3="４週",SUM(W88:AX88),IF($BE$3="暦月",SUM(W88:BA88),""))</f>
        <v>0</v>
      </c>
      <c r="BC88" s="620"/>
      <c r="BD88" s="621">
        <f>IF($BE$3="４週",BB88/4,IF($BE$3="暦月",(BB88/($BE$8/7)),""))</f>
        <v>0</v>
      </c>
      <c r="BE88" s="620"/>
      <c r="BF88" s="616"/>
      <c r="BG88" s="617"/>
      <c r="BH88" s="617"/>
      <c r="BI88" s="617"/>
      <c r="BJ88" s="618"/>
    </row>
    <row r="89" spans="2:62" ht="20.25" customHeight="1" x14ac:dyDescent="0.7">
      <c r="B89" s="587">
        <f>B87+1</f>
        <v>37</v>
      </c>
      <c r="C89" s="589"/>
      <c r="D89" s="590"/>
      <c r="E89" s="162"/>
      <c r="F89" s="163"/>
      <c r="G89" s="162"/>
      <c r="H89" s="163"/>
      <c r="I89" s="592"/>
      <c r="J89" s="593"/>
      <c r="K89" s="594"/>
      <c r="L89" s="595"/>
      <c r="M89" s="595"/>
      <c r="N89" s="590"/>
      <c r="O89" s="571"/>
      <c r="P89" s="572"/>
      <c r="Q89" s="572"/>
      <c r="R89" s="572"/>
      <c r="S89" s="573"/>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574"/>
      <c r="BC89" s="575"/>
      <c r="BD89" s="576"/>
      <c r="BE89" s="577"/>
      <c r="BF89" s="578"/>
      <c r="BG89" s="579"/>
      <c r="BH89" s="579"/>
      <c r="BI89" s="579"/>
      <c r="BJ89" s="580"/>
    </row>
    <row r="90" spans="2:62" ht="20.25" customHeight="1" x14ac:dyDescent="0.7">
      <c r="B90" s="588"/>
      <c r="C90" s="622"/>
      <c r="D90" s="623"/>
      <c r="E90" s="195"/>
      <c r="F90" s="196">
        <f>C89</f>
        <v>0</v>
      </c>
      <c r="G90" s="195"/>
      <c r="H90" s="196">
        <f>I89</f>
        <v>0</v>
      </c>
      <c r="I90" s="624"/>
      <c r="J90" s="625"/>
      <c r="K90" s="626"/>
      <c r="L90" s="627"/>
      <c r="M90" s="627"/>
      <c r="N90" s="623"/>
      <c r="O90" s="571"/>
      <c r="P90" s="572"/>
      <c r="Q90" s="572"/>
      <c r="R90" s="572"/>
      <c r="S90" s="573"/>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619">
        <f>IF($BE$3="４週",SUM(W90:AX90),IF($BE$3="暦月",SUM(W90:BA90),""))</f>
        <v>0</v>
      </c>
      <c r="BC90" s="620"/>
      <c r="BD90" s="621">
        <f>IF($BE$3="４週",BB90/4,IF($BE$3="暦月",(BB90/($BE$8/7)),""))</f>
        <v>0</v>
      </c>
      <c r="BE90" s="620"/>
      <c r="BF90" s="616"/>
      <c r="BG90" s="617"/>
      <c r="BH90" s="617"/>
      <c r="BI90" s="617"/>
      <c r="BJ90" s="618"/>
    </row>
    <row r="91" spans="2:62" ht="20.25" customHeight="1" x14ac:dyDescent="0.7">
      <c r="B91" s="587">
        <f>B89+1</f>
        <v>38</v>
      </c>
      <c r="C91" s="589"/>
      <c r="D91" s="590"/>
      <c r="E91" s="162"/>
      <c r="F91" s="163"/>
      <c r="G91" s="162"/>
      <c r="H91" s="163"/>
      <c r="I91" s="592"/>
      <c r="J91" s="593"/>
      <c r="K91" s="594"/>
      <c r="L91" s="595"/>
      <c r="M91" s="595"/>
      <c r="N91" s="590"/>
      <c r="O91" s="571"/>
      <c r="P91" s="572"/>
      <c r="Q91" s="572"/>
      <c r="R91" s="572"/>
      <c r="S91" s="573"/>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574"/>
      <c r="BC91" s="575"/>
      <c r="BD91" s="576"/>
      <c r="BE91" s="577"/>
      <c r="BF91" s="578"/>
      <c r="BG91" s="579"/>
      <c r="BH91" s="579"/>
      <c r="BI91" s="579"/>
      <c r="BJ91" s="580"/>
    </row>
    <row r="92" spans="2:62" ht="20.25" customHeight="1" x14ac:dyDescent="0.7">
      <c r="B92" s="588"/>
      <c r="C92" s="622"/>
      <c r="D92" s="623"/>
      <c r="E92" s="195"/>
      <c r="F92" s="196">
        <f>C91</f>
        <v>0</v>
      </c>
      <c r="G92" s="195"/>
      <c r="H92" s="196">
        <f>I91</f>
        <v>0</v>
      </c>
      <c r="I92" s="624"/>
      <c r="J92" s="625"/>
      <c r="K92" s="626"/>
      <c r="L92" s="627"/>
      <c r="M92" s="627"/>
      <c r="N92" s="623"/>
      <c r="O92" s="571"/>
      <c r="P92" s="572"/>
      <c r="Q92" s="572"/>
      <c r="R92" s="572"/>
      <c r="S92" s="573"/>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619">
        <f>IF($BE$3="４週",SUM(W92:AX92),IF($BE$3="暦月",SUM(W92:BA92),""))</f>
        <v>0</v>
      </c>
      <c r="BC92" s="620"/>
      <c r="BD92" s="621">
        <f>IF($BE$3="４週",BB92/4,IF($BE$3="暦月",(BB92/($BE$8/7)),""))</f>
        <v>0</v>
      </c>
      <c r="BE92" s="620"/>
      <c r="BF92" s="616"/>
      <c r="BG92" s="617"/>
      <c r="BH92" s="617"/>
      <c r="BI92" s="617"/>
      <c r="BJ92" s="618"/>
    </row>
    <row r="93" spans="2:62" ht="20.25" customHeight="1" x14ac:dyDescent="0.7">
      <c r="B93" s="587">
        <f>B91+1</f>
        <v>39</v>
      </c>
      <c r="C93" s="589"/>
      <c r="D93" s="590"/>
      <c r="E93" s="162"/>
      <c r="F93" s="163"/>
      <c r="G93" s="162"/>
      <c r="H93" s="163"/>
      <c r="I93" s="592"/>
      <c r="J93" s="593"/>
      <c r="K93" s="594"/>
      <c r="L93" s="595"/>
      <c r="M93" s="595"/>
      <c r="N93" s="590"/>
      <c r="O93" s="571"/>
      <c r="P93" s="572"/>
      <c r="Q93" s="572"/>
      <c r="R93" s="572"/>
      <c r="S93" s="573"/>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574"/>
      <c r="BC93" s="575"/>
      <c r="BD93" s="576"/>
      <c r="BE93" s="577"/>
      <c r="BF93" s="578"/>
      <c r="BG93" s="579"/>
      <c r="BH93" s="579"/>
      <c r="BI93" s="579"/>
      <c r="BJ93" s="580"/>
    </row>
    <row r="94" spans="2:62" ht="20.25" customHeight="1" x14ac:dyDescent="0.7">
      <c r="B94" s="588"/>
      <c r="C94" s="622"/>
      <c r="D94" s="623"/>
      <c r="E94" s="195"/>
      <c r="F94" s="196">
        <f>C93</f>
        <v>0</v>
      </c>
      <c r="G94" s="195"/>
      <c r="H94" s="196">
        <f>I93</f>
        <v>0</v>
      </c>
      <c r="I94" s="624"/>
      <c r="J94" s="625"/>
      <c r="K94" s="626"/>
      <c r="L94" s="627"/>
      <c r="M94" s="627"/>
      <c r="N94" s="623"/>
      <c r="O94" s="571"/>
      <c r="P94" s="572"/>
      <c r="Q94" s="572"/>
      <c r="R94" s="572"/>
      <c r="S94" s="573"/>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619">
        <f>IF($BE$3="４週",SUM(W94:AX94),IF($BE$3="暦月",SUM(W94:BA94),""))</f>
        <v>0</v>
      </c>
      <c r="BC94" s="620"/>
      <c r="BD94" s="621">
        <f>IF($BE$3="４週",BB94/4,IF($BE$3="暦月",(BB94/($BE$8/7)),""))</f>
        <v>0</v>
      </c>
      <c r="BE94" s="620"/>
      <c r="BF94" s="616"/>
      <c r="BG94" s="617"/>
      <c r="BH94" s="617"/>
      <c r="BI94" s="617"/>
      <c r="BJ94" s="618"/>
    </row>
    <row r="95" spans="2:62" ht="20.25" customHeight="1" x14ac:dyDescent="0.7">
      <c r="B95" s="587">
        <f>B93+1</f>
        <v>40</v>
      </c>
      <c r="C95" s="589"/>
      <c r="D95" s="590"/>
      <c r="E95" s="162"/>
      <c r="F95" s="163"/>
      <c r="G95" s="162"/>
      <c r="H95" s="163"/>
      <c r="I95" s="592"/>
      <c r="J95" s="593"/>
      <c r="K95" s="594"/>
      <c r="L95" s="595"/>
      <c r="M95" s="595"/>
      <c r="N95" s="590"/>
      <c r="O95" s="571"/>
      <c r="P95" s="572"/>
      <c r="Q95" s="572"/>
      <c r="R95" s="572"/>
      <c r="S95" s="573"/>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574"/>
      <c r="BC95" s="575"/>
      <c r="BD95" s="576"/>
      <c r="BE95" s="577"/>
      <c r="BF95" s="578"/>
      <c r="BG95" s="579"/>
      <c r="BH95" s="579"/>
      <c r="BI95" s="579"/>
      <c r="BJ95" s="580"/>
    </row>
    <row r="96" spans="2:62" ht="20.25" customHeight="1" x14ac:dyDescent="0.7">
      <c r="B96" s="588"/>
      <c r="C96" s="622"/>
      <c r="D96" s="623"/>
      <c r="E96" s="195"/>
      <c r="F96" s="196">
        <f>C95</f>
        <v>0</v>
      </c>
      <c r="G96" s="195"/>
      <c r="H96" s="196">
        <f>I95</f>
        <v>0</v>
      </c>
      <c r="I96" s="624"/>
      <c r="J96" s="625"/>
      <c r="K96" s="626"/>
      <c r="L96" s="627"/>
      <c r="M96" s="627"/>
      <c r="N96" s="623"/>
      <c r="O96" s="571"/>
      <c r="P96" s="572"/>
      <c r="Q96" s="572"/>
      <c r="R96" s="572"/>
      <c r="S96" s="573"/>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619">
        <f>IF($BE$3="４週",SUM(W96:AX96),IF($BE$3="暦月",SUM(W96:BA96),""))</f>
        <v>0</v>
      </c>
      <c r="BC96" s="620"/>
      <c r="BD96" s="621">
        <f>IF($BE$3="４週",BB96/4,IF($BE$3="暦月",(BB96/($BE$8/7)),""))</f>
        <v>0</v>
      </c>
      <c r="BE96" s="620"/>
      <c r="BF96" s="616"/>
      <c r="BG96" s="617"/>
      <c r="BH96" s="617"/>
      <c r="BI96" s="617"/>
      <c r="BJ96" s="618"/>
    </row>
    <row r="97" spans="2:62" ht="20.25" customHeight="1" x14ac:dyDescent="0.7">
      <c r="B97" s="587">
        <f>B95+1</f>
        <v>41</v>
      </c>
      <c r="C97" s="589"/>
      <c r="D97" s="590"/>
      <c r="E97" s="162"/>
      <c r="F97" s="163"/>
      <c r="G97" s="162"/>
      <c r="H97" s="163"/>
      <c r="I97" s="592"/>
      <c r="J97" s="593"/>
      <c r="K97" s="594"/>
      <c r="L97" s="595"/>
      <c r="M97" s="595"/>
      <c r="N97" s="590"/>
      <c r="O97" s="571"/>
      <c r="P97" s="572"/>
      <c r="Q97" s="572"/>
      <c r="R97" s="572"/>
      <c r="S97" s="573"/>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574"/>
      <c r="BC97" s="575"/>
      <c r="BD97" s="576"/>
      <c r="BE97" s="577"/>
      <c r="BF97" s="578"/>
      <c r="BG97" s="579"/>
      <c r="BH97" s="579"/>
      <c r="BI97" s="579"/>
      <c r="BJ97" s="580"/>
    </row>
    <row r="98" spans="2:62" ht="20.25" customHeight="1" x14ac:dyDescent="0.7">
      <c r="B98" s="588"/>
      <c r="C98" s="622"/>
      <c r="D98" s="623"/>
      <c r="E98" s="195"/>
      <c r="F98" s="196">
        <f>C97</f>
        <v>0</v>
      </c>
      <c r="G98" s="195"/>
      <c r="H98" s="196">
        <f>I97</f>
        <v>0</v>
      </c>
      <c r="I98" s="624"/>
      <c r="J98" s="625"/>
      <c r="K98" s="626"/>
      <c r="L98" s="627"/>
      <c r="M98" s="627"/>
      <c r="N98" s="623"/>
      <c r="O98" s="571"/>
      <c r="P98" s="572"/>
      <c r="Q98" s="572"/>
      <c r="R98" s="572"/>
      <c r="S98" s="573"/>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619">
        <f>IF($BE$3="４週",SUM(W98:AX98),IF($BE$3="暦月",SUM(W98:BA98),""))</f>
        <v>0</v>
      </c>
      <c r="BC98" s="620"/>
      <c r="BD98" s="621">
        <f>IF($BE$3="４週",BB98/4,IF($BE$3="暦月",(BB98/($BE$8/7)),""))</f>
        <v>0</v>
      </c>
      <c r="BE98" s="620"/>
      <c r="BF98" s="616"/>
      <c r="BG98" s="617"/>
      <c r="BH98" s="617"/>
      <c r="BI98" s="617"/>
      <c r="BJ98" s="618"/>
    </row>
    <row r="99" spans="2:62" ht="20.25" customHeight="1" x14ac:dyDescent="0.7">
      <c r="B99" s="587">
        <f>B97+1</f>
        <v>42</v>
      </c>
      <c r="C99" s="589"/>
      <c r="D99" s="590"/>
      <c r="E99" s="162"/>
      <c r="F99" s="163"/>
      <c r="G99" s="162"/>
      <c r="H99" s="163"/>
      <c r="I99" s="592"/>
      <c r="J99" s="593"/>
      <c r="K99" s="594"/>
      <c r="L99" s="595"/>
      <c r="M99" s="595"/>
      <c r="N99" s="590"/>
      <c r="O99" s="571"/>
      <c r="P99" s="572"/>
      <c r="Q99" s="572"/>
      <c r="R99" s="572"/>
      <c r="S99" s="573"/>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574"/>
      <c r="BC99" s="575"/>
      <c r="BD99" s="576"/>
      <c r="BE99" s="577"/>
      <c r="BF99" s="578"/>
      <c r="BG99" s="579"/>
      <c r="BH99" s="579"/>
      <c r="BI99" s="579"/>
      <c r="BJ99" s="580"/>
    </row>
    <row r="100" spans="2:62" ht="20.25" customHeight="1" x14ac:dyDescent="0.7">
      <c r="B100" s="588"/>
      <c r="C100" s="622"/>
      <c r="D100" s="623"/>
      <c r="E100" s="195"/>
      <c r="F100" s="196">
        <f>C99</f>
        <v>0</v>
      </c>
      <c r="G100" s="195"/>
      <c r="H100" s="196">
        <f>I99</f>
        <v>0</v>
      </c>
      <c r="I100" s="624"/>
      <c r="J100" s="625"/>
      <c r="K100" s="626"/>
      <c r="L100" s="627"/>
      <c r="M100" s="627"/>
      <c r="N100" s="623"/>
      <c r="O100" s="571"/>
      <c r="P100" s="572"/>
      <c r="Q100" s="572"/>
      <c r="R100" s="572"/>
      <c r="S100" s="573"/>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619">
        <f>IF($BE$3="４週",SUM(W100:AX100),IF($BE$3="暦月",SUM(W100:BA100),""))</f>
        <v>0</v>
      </c>
      <c r="BC100" s="620"/>
      <c r="BD100" s="621">
        <f>IF($BE$3="４週",BB100/4,IF($BE$3="暦月",(BB100/($BE$8/7)),""))</f>
        <v>0</v>
      </c>
      <c r="BE100" s="620"/>
      <c r="BF100" s="616"/>
      <c r="BG100" s="617"/>
      <c r="BH100" s="617"/>
      <c r="BI100" s="617"/>
      <c r="BJ100" s="618"/>
    </row>
    <row r="101" spans="2:62" ht="20.25" customHeight="1" x14ac:dyDescent="0.7">
      <c r="B101" s="587">
        <f>B99+1</f>
        <v>43</v>
      </c>
      <c r="C101" s="589"/>
      <c r="D101" s="590"/>
      <c r="E101" s="162"/>
      <c r="F101" s="163"/>
      <c r="G101" s="162"/>
      <c r="H101" s="163"/>
      <c r="I101" s="592"/>
      <c r="J101" s="593"/>
      <c r="K101" s="594"/>
      <c r="L101" s="595"/>
      <c r="M101" s="595"/>
      <c r="N101" s="590"/>
      <c r="O101" s="571"/>
      <c r="P101" s="572"/>
      <c r="Q101" s="572"/>
      <c r="R101" s="572"/>
      <c r="S101" s="573"/>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574"/>
      <c r="BC101" s="575"/>
      <c r="BD101" s="576"/>
      <c r="BE101" s="577"/>
      <c r="BF101" s="578"/>
      <c r="BG101" s="579"/>
      <c r="BH101" s="579"/>
      <c r="BI101" s="579"/>
      <c r="BJ101" s="580"/>
    </row>
    <row r="102" spans="2:62" ht="20.25" customHeight="1" x14ac:dyDescent="0.7">
      <c r="B102" s="588"/>
      <c r="C102" s="622"/>
      <c r="D102" s="623"/>
      <c r="E102" s="195"/>
      <c r="F102" s="196">
        <f>C101</f>
        <v>0</v>
      </c>
      <c r="G102" s="195"/>
      <c r="H102" s="196">
        <f>I101</f>
        <v>0</v>
      </c>
      <c r="I102" s="624"/>
      <c r="J102" s="625"/>
      <c r="K102" s="626"/>
      <c r="L102" s="627"/>
      <c r="M102" s="627"/>
      <c r="N102" s="623"/>
      <c r="O102" s="571"/>
      <c r="P102" s="572"/>
      <c r="Q102" s="572"/>
      <c r="R102" s="572"/>
      <c r="S102" s="573"/>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619">
        <f>IF($BE$3="４週",SUM(W102:AX102),IF($BE$3="暦月",SUM(W102:BA102),""))</f>
        <v>0</v>
      </c>
      <c r="BC102" s="620"/>
      <c r="BD102" s="621">
        <f>IF($BE$3="４週",BB102/4,IF($BE$3="暦月",(BB102/($BE$8/7)),""))</f>
        <v>0</v>
      </c>
      <c r="BE102" s="620"/>
      <c r="BF102" s="616"/>
      <c r="BG102" s="617"/>
      <c r="BH102" s="617"/>
      <c r="BI102" s="617"/>
      <c r="BJ102" s="618"/>
    </row>
    <row r="103" spans="2:62" ht="20.25" customHeight="1" x14ac:dyDescent="0.7">
      <c r="B103" s="587">
        <f>B101+1</f>
        <v>44</v>
      </c>
      <c r="C103" s="589"/>
      <c r="D103" s="590"/>
      <c r="E103" s="162"/>
      <c r="F103" s="163"/>
      <c r="G103" s="162"/>
      <c r="H103" s="163"/>
      <c r="I103" s="592"/>
      <c r="J103" s="593"/>
      <c r="K103" s="594"/>
      <c r="L103" s="595"/>
      <c r="M103" s="595"/>
      <c r="N103" s="590"/>
      <c r="O103" s="571"/>
      <c r="P103" s="572"/>
      <c r="Q103" s="572"/>
      <c r="R103" s="572"/>
      <c r="S103" s="573"/>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574"/>
      <c r="BC103" s="575"/>
      <c r="BD103" s="576"/>
      <c r="BE103" s="577"/>
      <c r="BF103" s="578"/>
      <c r="BG103" s="579"/>
      <c r="BH103" s="579"/>
      <c r="BI103" s="579"/>
      <c r="BJ103" s="580"/>
    </row>
    <row r="104" spans="2:62" ht="20.25" customHeight="1" x14ac:dyDescent="0.7">
      <c r="B104" s="588"/>
      <c r="C104" s="622"/>
      <c r="D104" s="623"/>
      <c r="E104" s="195"/>
      <c r="F104" s="196">
        <f>C103</f>
        <v>0</v>
      </c>
      <c r="G104" s="195"/>
      <c r="H104" s="196">
        <f>I103</f>
        <v>0</v>
      </c>
      <c r="I104" s="624"/>
      <c r="J104" s="625"/>
      <c r="K104" s="626"/>
      <c r="L104" s="627"/>
      <c r="M104" s="627"/>
      <c r="N104" s="623"/>
      <c r="O104" s="571"/>
      <c r="P104" s="572"/>
      <c r="Q104" s="572"/>
      <c r="R104" s="572"/>
      <c r="S104" s="573"/>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619">
        <f>IF($BE$3="４週",SUM(W104:AX104),IF($BE$3="暦月",SUM(W104:BA104),""))</f>
        <v>0</v>
      </c>
      <c r="BC104" s="620"/>
      <c r="BD104" s="621">
        <f>IF($BE$3="４週",BB104/4,IF($BE$3="暦月",(BB104/($BE$8/7)),""))</f>
        <v>0</v>
      </c>
      <c r="BE104" s="620"/>
      <c r="BF104" s="616"/>
      <c r="BG104" s="617"/>
      <c r="BH104" s="617"/>
      <c r="BI104" s="617"/>
      <c r="BJ104" s="618"/>
    </row>
    <row r="105" spans="2:62" ht="20.25" customHeight="1" x14ac:dyDescent="0.7">
      <c r="B105" s="587">
        <f>B103+1</f>
        <v>45</v>
      </c>
      <c r="C105" s="589"/>
      <c r="D105" s="590"/>
      <c r="E105" s="162"/>
      <c r="F105" s="163"/>
      <c r="G105" s="162"/>
      <c r="H105" s="163"/>
      <c r="I105" s="592"/>
      <c r="J105" s="593"/>
      <c r="K105" s="594"/>
      <c r="L105" s="595"/>
      <c r="M105" s="595"/>
      <c r="N105" s="590"/>
      <c r="O105" s="571"/>
      <c r="P105" s="572"/>
      <c r="Q105" s="572"/>
      <c r="R105" s="572"/>
      <c r="S105" s="573"/>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574"/>
      <c r="BC105" s="575"/>
      <c r="BD105" s="576"/>
      <c r="BE105" s="577"/>
      <c r="BF105" s="578"/>
      <c r="BG105" s="579"/>
      <c r="BH105" s="579"/>
      <c r="BI105" s="579"/>
      <c r="BJ105" s="580"/>
    </row>
    <row r="106" spans="2:62" ht="20.25" customHeight="1" x14ac:dyDescent="0.7">
      <c r="B106" s="588"/>
      <c r="C106" s="622"/>
      <c r="D106" s="623"/>
      <c r="E106" s="195"/>
      <c r="F106" s="196">
        <f>C105</f>
        <v>0</v>
      </c>
      <c r="G106" s="195"/>
      <c r="H106" s="196">
        <f>I105</f>
        <v>0</v>
      </c>
      <c r="I106" s="624"/>
      <c r="J106" s="625"/>
      <c r="K106" s="626"/>
      <c r="L106" s="627"/>
      <c r="M106" s="627"/>
      <c r="N106" s="623"/>
      <c r="O106" s="571"/>
      <c r="P106" s="572"/>
      <c r="Q106" s="572"/>
      <c r="R106" s="572"/>
      <c r="S106" s="573"/>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619">
        <f>IF($BE$3="４週",SUM(W106:AX106),IF($BE$3="暦月",SUM(W106:BA106),""))</f>
        <v>0</v>
      </c>
      <c r="BC106" s="620"/>
      <c r="BD106" s="621">
        <f>IF($BE$3="４週",BB106/4,IF($BE$3="暦月",(BB106/($BE$8/7)),""))</f>
        <v>0</v>
      </c>
      <c r="BE106" s="620"/>
      <c r="BF106" s="616"/>
      <c r="BG106" s="617"/>
      <c r="BH106" s="617"/>
      <c r="BI106" s="617"/>
      <c r="BJ106" s="618"/>
    </row>
    <row r="107" spans="2:62" ht="20.25" customHeight="1" x14ac:dyDescent="0.7">
      <c r="B107" s="587">
        <f>B105+1</f>
        <v>46</v>
      </c>
      <c r="C107" s="589"/>
      <c r="D107" s="590"/>
      <c r="E107" s="162"/>
      <c r="F107" s="163"/>
      <c r="G107" s="162"/>
      <c r="H107" s="163"/>
      <c r="I107" s="592"/>
      <c r="J107" s="593"/>
      <c r="K107" s="594"/>
      <c r="L107" s="595"/>
      <c r="M107" s="595"/>
      <c r="N107" s="590"/>
      <c r="O107" s="571"/>
      <c r="P107" s="572"/>
      <c r="Q107" s="572"/>
      <c r="R107" s="572"/>
      <c r="S107" s="573"/>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574"/>
      <c r="BC107" s="575"/>
      <c r="BD107" s="576"/>
      <c r="BE107" s="577"/>
      <c r="BF107" s="578"/>
      <c r="BG107" s="579"/>
      <c r="BH107" s="579"/>
      <c r="BI107" s="579"/>
      <c r="BJ107" s="580"/>
    </row>
    <row r="108" spans="2:62" ht="20.25" customHeight="1" x14ac:dyDescent="0.7">
      <c r="B108" s="588"/>
      <c r="C108" s="622"/>
      <c r="D108" s="623"/>
      <c r="E108" s="195"/>
      <c r="F108" s="196">
        <f>C107</f>
        <v>0</v>
      </c>
      <c r="G108" s="195"/>
      <c r="H108" s="196">
        <f>I107</f>
        <v>0</v>
      </c>
      <c r="I108" s="624"/>
      <c r="J108" s="625"/>
      <c r="K108" s="626"/>
      <c r="L108" s="627"/>
      <c r="M108" s="627"/>
      <c r="N108" s="623"/>
      <c r="O108" s="571"/>
      <c r="P108" s="572"/>
      <c r="Q108" s="572"/>
      <c r="R108" s="572"/>
      <c r="S108" s="573"/>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619">
        <f>IF($BE$3="４週",SUM(W108:AX108),IF($BE$3="暦月",SUM(W108:BA108),""))</f>
        <v>0</v>
      </c>
      <c r="BC108" s="620"/>
      <c r="BD108" s="621">
        <f>IF($BE$3="４週",BB108/4,IF($BE$3="暦月",(BB108/($BE$8/7)),""))</f>
        <v>0</v>
      </c>
      <c r="BE108" s="620"/>
      <c r="BF108" s="616"/>
      <c r="BG108" s="617"/>
      <c r="BH108" s="617"/>
      <c r="BI108" s="617"/>
      <c r="BJ108" s="618"/>
    </row>
    <row r="109" spans="2:62" ht="20.25" customHeight="1" x14ac:dyDescent="0.7">
      <c r="B109" s="587">
        <f>B107+1</f>
        <v>47</v>
      </c>
      <c r="C109" s="589"/>
      <c r="D109" s="590"/>
      <c r="E109" s="162"/>
      <c r="F109" s="163"/>
      <c r="G109" s="162"/>
      <c r="H109" s="163"/>
      <c r="I109" s="592"/>
      <c r="J109" s="593"/>
      <c r="K109" s="594"/>
      <c r="L109" s="595"/>
      <c r="M109" s="595"/>
      <c r="N109" s="590"/>
      <c r="O109" s="571"/>
      <c r="P109" s="572"/>
      <c r="Q109" s="572"/>
      <c r="R109" s="572"/>
      <c r="S109" s="573"/>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574"/>
      <c r="BC109" s="575"/>
      <c r="BD109" s="576"/>
      <c r="BE109" s="577"/>
      <c r="BF109" s="578"/>
      <c r="BG109" s="579"/>
      <c r="BH109" s="579"/>
      <c r="BI109" s="579"/>
      <c r="BJ109" s="580"/>
    </row>
    <row r="110" spans="2:62" ht="20.25" customHeight="1" x14ac:dyDescent="0.7">
      <c r="B110" s="588"/>
      <c r="C110" s="622"/>
      <c r="D110" s="623"/>
      <c r="E110" s="195"/>
      <c r="F110" s="196">
        <f>C109</f>
        <v>0</v>
      </c>
      <c r="G110" s="195"/>
      <c r="H110" s="196">
        <f>I109</f>
        <v>0</v>
      </c>
      <c r="I110" s="624"/>
      <c r="J110" s="625"/>
      <c r="K110" s="626"/>
      <c r="L110" s="627"/>
      <c r="M110" s="627"/>
      <c r="N110" s="623"/>
      <c r="O110" s="571"/>
      <c r="P110" s="572"/>
      <c r="Q110" s="572"/>
      <c r="R110" s="572"/>
      <c r="S110" s="573"/>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619">
        <f>IF($BE$3="４週",SUM(W110:AX110),IF($BE$3="暦月",SUM(W110:BA110),""))</f>
        <v>0</v>
      </c>
      <c r="BC110" s="620"/>
      <c r="BD110" s="621">
        <f>IF($BE$3="４週",BB110/4,IF($BE$3="暦月",(BB110/($BE$8/7)),""))</f>
        <v>0</v>
      </c>
      <c r="BE110" s="620"/>
      <c r="BF110" s="616"/>
      <c r="BG110" s="617"/>
      <c r="BH110" s="617"/>
      <c r="BI110" s="617"/>
      <c r="BJ110" s="618"/>
    </row>
    <row r="111" spans="2:62" ht="20.25" customHeight="1" x14ac:dyDescent="0.7">
      <c r="B111" s="587">
        <f>B109+1</f>
        <v>48</v>
      </c>
      <c r="C111" s="589"/>
      <c r="D111" s="590"/>
      <c r="E111" s="162"/>
      <c r="F111" s="163"/>
      <c r="G111" s="162"/>
      <c r="H111" s="163"/>
      <c r="I111" s="592"/>
      <c r="J111" s="593"/>
      <c r="K111" s="594"/>
      <c r="L111" s="595"/>
      <c r="M111" s="595"/>
      <c r="N111" s="590"/>
      <c r="O111" s="571"/>
      <c r="P111" s="572"/>
      <c r="Q111" s="572"/>
      <c r="R111" s="572"/>
      <c r="S111" s="573"/>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574"/>
      <c r="BC111" s="575"/>
      <c r="BD111" s="576"/>
      <c r="BE111" s="577"/>
      <c r="BF111" s="578"/>
      <c r="BG111" s="579"/>
      <c r="BH111" s="579"/>
      <c r="BI111" s="579"/>
      <c r="BJ111" s="580"/>
    </row>
    <row r="112" spans="2:62" ht="20.25" customHeight="1" x14ac:dyDescent="0.7">
      <c r="B112" s="588"/>
      <c r="C112" s="622"/>
      <c r="D112" s="623"/>
      <c r="E112" s="195"/>
      <c r="F112" s="196">
        <f>C111</f>
        <v>0</v>
      </c>
      <c r="G112" s="195"/>
      <c r="H112" s="196">
        <f>I111</f>
        <v>0</v>
      </c>
      <c r="I112" s="624"/>
      <c r="J112" s="625"/>
      <c r="K112" s="626"/>
      <c r="L112" s="627"/>
      <c r="M112" s="627"/>
      <c r="N112" s="623"/>
      <c r="O112" s="571"/>
      <c r="P112" s="572"/>
      <c r="Q112" s="572"/>
      <c r="R112" s="572"/>
      <c r="S112" s="573"/>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619">
        <f>IF($BE$3="４週",SUM(W112:AX112),IF($BE$3="暦月",SUM(W112:BA112),""))</f>
        <v>0</v>
      </c>
      <c r="BC112" s="620"/>
      <c r="BD112" s="621">
        <f>IF($BE$3="４週",BB112/4,IF($BE$3="暦月",(BB112/($BE$8/7)),""))</f>
        <v>0</v>
      </c>
      <c r="BE112" s="620"/>
      <c r="BF112" s="616"/>
      <c r="BG112" s="617"/>
      <c r="BH112" s="617"/>
      <c r="BI112" s="617"/>
      <c r="BJ112" s="618"/>
    </row>
    <row r="113" spans="2:62" ht="20.25" customHeight="1" x14ac:dyDescent="0.7">
      <c r="B113" s="587">
        <f>B111+1</f>
        <v>49</v>
      </c>
      <c r="C113" s="589"/>
      <c r="D113" s="590"/>
      <c r="E113" s="162"/>
      <c r="F113" s="163"/>
      <c r="G113" s="162"/>
      <c r="H113" s="163"/>
      <c r="I113" s="592"/>
      <c r="J113" s="593"/>
      <c r="K113" s="594"/>
      <c r="L113" s="595"/>
      <c r="M113" s="595"/>
      <c r="N113" s="590"/>
      <c r="O113" s="571"/>
      <c r="P113" s="572"/>
      <c r="Q113" s="572"/>
      <c r="R113" s="572"/>
      <c r="S113" s="573"/>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574"/>
      <c r="BC113" s="575"/>
      <c r="BD113" s="576"/>
      <c r="BE113" s="577"/>
      <c r="BF113" s="578"/>
      <c r="BG113" s="579"/>
      <c r="BH113" s="579"/>
      <c r="BI113" s="579"/>
      <c r="BJ113" s="580"/>
    </row>
    <row r="114" spans="2:62" ht="20.25" customHeight="1" x14ac:dyDescent="0.7">
      <c r="B114" s="588"/>
      <c r="C114" s="622"/>
      <c r="D114" s="623"/>
      <c r="E114" s="195"/>
      <c r="F114" s="196">
        <f>C113</f>
        <v>0</v>
      </c>
      <c r="G114" s="195"/>
      <c r="H114" s="196">
        <f>I113</f>
        <v>0</v>
      </c>
      <c r="I114" s="624"/>
      <c r="J114" s="625"/>
      <c r="K114" s="626"/>
      <c r="L114" s="627"/>
      <c r="M114" s="627"/>
      <c r="N114" s="623"/>
      <c r="O114" s="571"/>
      <c r="P114" s="572"/>
      <c r="Q114" s="572"/>
      <c r="R114" s="572"/>
      <c r="S114" s="573"/>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619">
        <f>IF($BE$3="４週",SUM(W114:AX114),IF($BE$3="暦月",SUM(W114:BA114),""))</f>
        <v>0</v>
      </c>
      <c r="BC114" s="620"/>
      <c r="BD114" s="621">
        <f>IF($BE$3="４週",BB114/4,IF($BE$3="暦月",(BB114/($BE$8/7)),""))</f>
        <v>0</v>
      </c>
      <c r="BE114" s="620"/>
      <c r="BF114" s="616"/>
      <c r="BG114" s="617"/>
      <c r="BH114" s="617"/>
      <c r="BI114" s="617"/>
      <c r="BJ114" s="618"/>
    </row>
    <row r="115" spans="2:62" ht="20.25" customHeight="1" x14ac:dyDescent="0.7">
      <c r="B115" s="587">
        <f>B113+1</f>
        <v>50</v>
      </c>
      <c r="C115" s="589"/>
      <c r="D115" s="590"/>
      <c r="E115" s="162"/>
      <c r="F115" s="163"/>
      <c r="G115" s="162"/>
      <c r="H115" s="163"/>
      <c r="I115" s="592"/>
      <c r="J115" s="593"/>
      <c r="K115" s="594"/>
      <c r="L115" s="595"/>
      <c r="M115" s="595"/>
      <c r="N115" s="590"/>
      <c r="O115" s="571"/>
      <c r="P115" s="572"/>
      <c r="Q115" s="572"/>
      <c r="R115" s="572"/>
      <c r="S115" s="573"/>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574"/>
      <c r="BC115" s="575"/>
      <c r="BD115" s="576"/>
      <c r="BE115" s="577"/>
      <c r="BF115" s="578"/>
      <c r="BG115" s="579"/>
      <c r="BH115" s="579"/>
      <c r="BI115" s="579"/>
      <c r="BJ115" s="580"/>
    </row>
    <row r="116" spans="2:62" ht="20.25" customHeight="1" x14ac:dyDescent="0.7">
      <c r="B116" s="588"/>
      <c r="C116" s="622"/>
      <c r="D116" s="623"/>
      <c r="E116" s="195"/>
      <c r="F116" s="196">
        <f>C115</f>
        <v>0</v>
      </c>
      <c r="G116" s="195"/>
      <c r="H116" s="196">
        <f>I115</f>
        <v>0</v>
      </c>
      <c r="I116" s="624"/>
      <c r="J116" s="625"/>
      <c r="K116" s="626"/>
      <c r="L116" s="627"/>
      <c r="M116" s="627"/>
      <c r="N116" s="623"/>
      <c r="O116" s="571"/>
      <c r="P116" s="572"/>
      <c r="Q116" s="572"/>
      <c r="R116" s="572"/>
      <c r="S116" s="573"/>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619">
        <f>IF($BE$3="４週",SUM(W116:AX116),IF($BE$3="暦月",SUM(W116:BA116),""))</f>
        <v>0</v>
      </c>
      <c r="BC116" s="620"/>
      <c r="BD116" s="621">
        <f>IF($BE$3="４週",BB116/4,IF($BE$3="暦月",(BB116/($BE$8/7)),""))</f>
        <v>0</v>
      </c>
      <c r="BE116" s="620"/>
      <c r="BF116" s="616"/>
      <c r="BG116" s="617"/>
      <c r="BH116" s="617"/>
      <c r="BI116" s="617"/>
      <c r="BJ116" s="618"/>
    </row>
    <row r="117" spans="2:62" ht="20.25" customHeight="1" x14ac:dyDescent="0.7">
      <c r="B117" s="587">
        <f>B115+1</f>
        <v>51</v>
      </c>
      <c r="C117" s="589"/>
      <c r="D117" s="590"/>
      <c r="E117" s="162"/>
      <c r="F117" s="163"/>
      <c r="G117" s="162"/>
      <c r="H117" s="163"/>
      <c r="I117" s="592"/>
      <c r="J117" s="593"/>
      <c r="K117" s="594"/>
      <c r="L117" s="595"/>
      <c r="M117" s="595"/>
      <c r="N117" s="590"/>
      <c r="O117" s="571"/>
      <c r="P117" s="572"/>
      <c r="Q117" s="572"/>
      <c r="R117" s="572"/>
      <c r="S117" s="573"/>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574"/>
      <c r="BC117" s="575"/>
      <c r="BD117" s="576"/>
      <c r="BE117" s="577"/>
      <c r="BF117" s="578"/>
      <c r="BG117" s="579"/>
      <c r="BH117" s="579"/>
      <c r="BI117" s="579"/>
      <c r="BJ117" s="580"/>
    </row>
    <row r="118" spans="2:62" ht="20.25" customHeight="1" x14ac:dyDescent="0.7">
      <c r="B118" s="588"/>
      <c r="C118" s="622"/>
      <c r="D118" s="623"/>
      <c r="E118" s="195"/>
      <c r="F118" s="196">
        <f>C117</f>
        <v>0</v>
      </c>
      <c r="G118" s="195"/>
      <c r="H118" s="196">
        <f>I117</f>
        <v>0</v>
      </c>
      <c r="I118" s="624"/>
      <c r="J118" s="625"/>
      <c r="K118" s="626"/>
      <c r="L118" s="627"/>
      <c r="M118" s="627"/>
      <c r="N118" s="623"/>
      <c r="O118" s="571"/>
      <c r="P118" s="572"/>
      <c r="Q118" s="572"/>
      <c r="R118" s="572"/>
      <c r="S118" s="573"/>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619">
        <f>IF($BE$3="４週",SUM(W118:AX118),IF($BE$3="暦月",SUM(W118:BA118),""))</f>
        <v>0</v>
      </c>
      <c r="BC118" s="620"/>
      <c r="BD118" s="621">
        <f>IF($BE$3="４週",BB118/4,IF($BE$3="暦月",(BB118/($BE$8/7)),""))</f>
        <v>0</v>
      </c>
      <c r="BE118" s="620"/>
      <c r="BF118" s="616"/>
      <c r="BG118" s="617"/>
      <c r="BH118" s="617"/>
      <c r="BI118" s="617"/>
      <c r="BJ118" s="618"/>
    </row>
    <row r="119" spans="2:62" ht="20.25" customHeight="1" x14ac:dyDescent="0.7">
      <c r="B119" s="587">
        <f>B117+1</f>
        <v>52</v>
      </c>
      <c r="C119" s="589"/>
      <c r="D119" s="590"/>
      <c r="E119" s="162"/>
      <c r="F119" s="163"/>
      <c r="G119" s="162"/>
      <c r="H119" s="163"/>
      <c r="I119" s="592"/>
      <c r="J119" s="593"/>
      <c r="K119" s="594"/>
      <c r="L119" s="595"/>
      <c r="M119" s="595"/>
      <c r="N119" s="590"/>
      <c r="O119" s="571"/>
      <c r="P119" s="572"/>
      <c r="Q119" s="572"/>
      <c r="R119" s="572"/>
      <c r="S119" s="573"/>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574"/>
      <c r="BC119" s="575"/>
      <c r="BD119" s="576"/>
      <c r="BE119" s="577"/>
      <c r="BF119" s="578"/>
      <c r="BG119" s="579"/>
      <c r="BH119" s="579"/>
      <c r="BI119" s="579"/>
      <c r="BJ119" s="580"/>
    </row>
    <row r="120" spans="2:62" ht="20.25" customHeight="1" x14ac:dyDescent="0.7">
      <c r="B120" s="588"/>
      <c r="C120" s="622"/>
      <c r="D120" s="623"/>
      <c r="E120" s="195"/>
      <c r="F120" s="196">
        <f>C119</f>
        <v>0</v>
      </c>
      <c r="G120" s="195"/>
      <c r="H120" s="196">
        <f>I119</f>
        <v>0</v>
      </c>
      <c r="I120" s="624"/>
      <c r="J120" s="625"/>
      <c r="K120" s="626"/>
      <c r="L120" s="627"/>
      <c r="M120" s="627"/>
      <c r="N120" s="623"/>
      <c r="O120" s="571"/>
      <c r="P120" s="572"/>
      <c r="Q120" s="572"/>
      <c r="R120" s="572"/>
      <c r="S120" s="573"/>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619">
        <f>IF($BE$3="４週",SUM(W120:AX120),IF($BE$3="暦月",SUM(W120:BA120),""))</f>
        <v>0</v>
      </c>
      <c r="BC120" s="620"/>
      <c r="BD120" s="621">
        <f>IF($BE$3="４週",BB120/4,IF($BE$3="暦月",(BB120/($BE$8/7)),""))</f>
        <v>0</v>
      </c>
      <c r="BE120" s="620"/>
      <c r="BF120" s="616"/>
      <c r="BG120" s="617"/>
      <c r="BH120" s="617"/>
      <c r="BI120" s="617"/>
      <c r="BJ120" s="618"/>
    </row>
    <row r="121" spans="2:62" ht="20.25" customHeight="1" x14ac:dyDescent="0.7">
      <c r="B121" s="587">
        <f>B119+1</f>
        <v>53</v>
      </c>
      <c r="C121" s="589"/>
      <c r="D121" s="590"/>
      <c r="E121" s="162"/>
      <c r="F121" s="163"/>
      <c r="G121" s="162"/>
      <c r="H121" s="163"/>
      <c r="I121" s="592"/>
      <c r="J121" s="593"/>
      <c r="K121" s="594"/>
      <c r="L121" s="595"/>
      <c r="M121" s="595"/>
      <c r="N121" s="590"/>
      <c r="O121" s="571"/>
      <c r="P121" s="572"/>
      <c r="Q121" s="572"/>
      <c r="R121" s="572"/>
      <c r="S121" s="573"/>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574"/>
      <c r="BC121" s="575"/>
      <c r="BD121" s="576"/>
      <c r="BE121" s="577"/>
      <c r="BF121" s="578"/>
      <c r="BG121" s="579"/>
      <c r="BH121" s="579"/>
      <c r="BI121" s="579"/>
      <c r="BJ121" s="580"/>
    </row>
    <row r="122" spans="2:62" ht="20.25" customHeight="1" x14ac:dyDescent="0.7">
      <c r="B122" s="588"/>
      <c r="C122" s="622"/>
      <c r="D122" s="623"/>
      <c r="E122" s="195"/>
      <c r="F122" s="196">
        <f>C121</f>
        <v>0</v>
      </c>
      <c r="G122" s="195"/>
      <c r="H122" s="196">
        <f>I121</f>
        <v>0</v>
      </c>
      <c r="I122" s="624"/>
      <c r="J122" s="625"/>
      <c r="K122" s="626"/>
      <c r="L122" s="627"/>
      <c r="M122" s="627"/>
      <c r="N122" s="623"/>
      <c r="O122" s="571"/>
      <c r="P122" s="572"/>
      <c r="Q122" s="572"/>
      <c r="R122" s="572"/>
      <c r="S122" s="573"/>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619">
        <f>IF($BE$3="４週",SUM(W122:AX122),IF($BE$3="暦月",SUM(W122:BA122),""))</f>
        <v>0</v>
      </c>
      <c r="BC122" s="620"/>
      <c r="BD122" s="621">
        <f>IF($BE$3="４週",BB122/4,IF($BE$3="暦月",(BB122/($BE$8/7)),""))</f>
        <v>0</v>
      </c>
      <c r="BE122" s="620"/>
      <c r="BF122" s="616"/>
      <c r="BG122" s="617"/>
      <c r="BH122" s="617"/>
      <c r="BI122" s="617"/>
      <c r="BJ122" s="618"/>
    </row>
    <row r="123" spans="2:62" ht="20.25" customHeight="1" x14ac:dyDescent="0.7">
      <c r="B123" s="587">
        <f>B121+1</f>
        <v>54</v>
      </c>
      <c r="C123" s="589"/>
      <c r="D123" s="590"/>
      <c r="E123" s="162"/>
      <c r="F123" s="163"/>
      <c r="G123" s="162"/>
      <c r="H123" s="163"/>
      <c r="I123" s="592"/>
      <c r="J123" s="593"/>
      <c r="K123" s="594"/>
      <c r="L123" s="595"/>
      <c r="M123" s="595"/>
      <c r="N123" s="590"/>
      <c r="O123" s="571"/>
      <c r="P123" s="572"/>
      <c r="Q123" s="572"/>
      <c r="R123" s="572"/>
      <c r="S123" s="573"/>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574"/>
      <c r="BC123" s="575"/>
      <c r="BD123" s="576"/>
      <c r="BE123" s="577"/>
      <c r="BF123" s="578"/>
      <c r="BG123" s="579"/>
      <c r="BH123" s="579"/>
      <c r="BI123" s="579"/>
      <c r="BJ123" s="580"/>
    </row>
    <row r="124" spans="2:62" ht="20.25" customHeight="1" x14ac:dyDescent="0.7">
      <c r="B124" s="588"/>
      <c r="C124" s="622"/>
      <c r="D124" s="623"/>
      <c r="E124" s="195"/>
      <c r="F124" s="196">
        <f>C123</f>
        <v>0</v>
      </c>
      <c r="G124" s="195"/>
      <c r="H124" s="196">
        <f>I123</f>
        <v>0</v>
      </c>
      <c r="I124" s="624"/>
      <c r="J124" s="625"/>
      <c r="K124" s="626"/>
      <c r="L124" s="627"/>
      <c r="M124" s="627"/>
      <c r="N124" s="623"/>
      <c r="O124" s="571"/>
      <c r="P124" s="572"/>
      <c r="Q124" s="572"/>
      <c r="R124" s="572"/>
      <c r="S124" s="573"/>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619">
        <f>IF($BE$3="４週",SUM(W124:AX124),IF($BE$3="暦月",SUM(W124:BA124),""))</f>
        <v>0</v>
      </c>
      <c r="BC124" s="620"/>
      <c r="BD124" s="621">
        <f>IF($BE$3="４週",BB124/4,IF($BE$3="暦月",(BB124/($BE$8/7)),""))</f>
        <v>0</v>
      </c>
      <c r="BE124" s="620"/>
      <c r="BF124" s="616"/>
      <c r="BG124" s="617"/>
      <c r="BH124" s="617"/>
      <c r="BI124" s="617"/>
      <c r="BJ124" s="618"/>
    </row>
    <row r="125" spans="2:62" ht="20.25" customHeight="1" x14ac:dyDescent="0.7">
      <c r="B125" s="587">
        <f>B123+1</f>
        <v>55</v>
      </c>
      <c r="C125" s="589"/>
      <c r="D125" s="590"/>
      <c r="E125" s="162"/>
      <c r="F125" s="163"/>
      <c r="G125" s="162"/>
      <c r="H125" s="163"/>
      <c r="I125" s="592"/>
      <c r="J125" s="593"/>
      <c r="K125" s="594"/>
      <c r="L125" s="595"/>
      <c r="M125" s="595"/>
      <c r="N125" s="590"/>
      <c r="O125" s="571"/>
      <c r="P125" s="572"/>
      <c r="Q125" s="572"/>
      <c r="R125" s="572"/>
      <c r="S125" s="573"/>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574"/>
      <c r="BC125" s="575"/>
      <c r="BD125" s="576"/>
      <c r="BE125" s="577"/>
      <c r="BF125" s="578"/>
      <c r="BG125" s="579"/>
      <c r="BH125" s="579"/>
      <c r="BI125" s="579"/>
      <c r="BJ125" s="580"/>
    </row>
    <row r="126" spans="2:62" ht="20.25" customHeight="1" x14ac:dyDescent="0.7">
      <c r="B126" s="588"/>
      <c r="C126" s="622"/>
      <c r="D126" s="623"/>
      <c r="E126" s="195"/>
      <c r="F126" s="196">
        <f>C125</f>
        <v>0</v>
      </c>
      <c r="G126" s="195"/>
      <c r="H126" s="196">
        <f>I125</f>
        <v>0</v>
      </c>
      <c r="I126" s="624"/>
      <c r="J126" s="625"/>
      <c r="K126" s="626"/>
      <c r="L126" s="627"/>
      <c r="M126" s="627"/>
      <c r="N126" s="623"/>
      <c r="O126" s="571"/>
      <c r="P126" s="572"/>
      <c r="Q126" s="572"/>
      <c r="R126" s="572"/>
      <c r="S126" s="573"/>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619">
        <f>IF($BE$3="４週",SUM(W126:AX126),IF($BE$3="暦月",SUM(W126:BA126),""))</f>
        <v>0</v>
      </c>
      <c r="BC126" s="620"/>
      <c r="BD126" s="621">
        <f>IF($BE$3="４週",BB126/4,IF($BE$3="暦月",(BB126/($BE$8/7)),""))</f>
        <v>0</v>
      </c>
      <c r="BE126" s="620"/>
      <c r="BF126" s="616"/>
      <c r="BG126" s="617"/>
      <c r="BH126" s="617"/>
      <c r="BI126" s="617"/>
      <c r="BJ126" s="618"/>
    </row>
    <row r="127" spans="2:62" ht="20.25" customHeight="1" x14ac:dyDescent="0.7">
      <c r="B127" s="587">
        <f>B125+1</f>
        <v>56</v>
      </c>
      <c r="C127" s="589"/>
      <c r="D127" s="590"/>
      <c r="E127" s="162"/>
      <c r="F127" s="163"/>
      <c r="G127" s="162"/>
      <c r="H127" s="163"/>
      <c r="I127" s="592"/>
      <c r="J127" s="593"/>
      <c r="K127" s="594"/>
      <c r="L127" s="595"/>
      <c r="M127" s="595"/>
      <c r="N127" s="590"/>
      <c r="O127" s="571"/>
      <c r="P127" s="572"/>
      <c r="Q127" s="572"/>
      <c r="R127" s="572"/>
      <c r="S127" s="573"/>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574"/>
      <c r="BC127" s="575"/>
      <c r="BD127" s="576"/>
      <c r="BE127" s="577"/>
      <c r="BF127" s="578"/>
      <c r="BG127" s="579"/>
      <c r="BH127" s="579"/>
      <c r="BI127" s="579"/>
      <c r="BJ127" s="580"/>
    </row>
    <row r="128" spans="2:62" ht="20.25" customHeight="1" x14ac:dyDescent="0.7">
      <c r="B128" s="588"/>
      <c r="C128" s="622"/>
      <c r="D128" s="623"/>
      <c r="E128" s="195"/>
      <c r="F128" s="196">
        <f>C127</f>
        <v>0</v>
      </c>
      <c r="G128" s="195"/>
      <c r="H128" s="196">
        <f>I127</f>
        <v>0</v>
      </c>
      <c r="I128" s="624"/>
      <c r="J128" s="625"/>
      <c r="K128" s="626"/>
      <c r="L128" s="627"/>
      <c r="M128" s="627"/>
      <c r="N128" s="623"/>
      <c r="O128" s="571"/>
      <c r="P128" s="572"/>
      <c r="Q128" s="572"/>
      <c r="R128" s="572"/>
      <c r="S128" s="573"/>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619">
        <f>IF($BE$3="４週",SUM(W128:AX128),IF($BE$3="暦月",SUM(W128:BA128),""))</f>
        <v>0</v>
      </c>
      <c r="BC128" s="620"/>
      <c r="BD128" s="621">
        <f>IF($BE$3="４週",BB128/4,IF($BE$3="暦月",(BB128/($BE$8/7)),""))</f>
        <v>0</v>
      </c>
      <c r="BE128" s="620"/>
      <c r="BF128" s="616"/>
      <c r="BG128" s="617"/>
      <c r="BH128" s="617"/>
      <c r="BI128" s="617"/>
      <c r="BJ128" s="618"/>
    </row>
    <row r="129" spans="2:62" ht="20.25" customHeight="1" x14ac:dyDescent="0.7">
      <c r="B129" s="587">
        <f>B127+1</f>
        <v>57</v>
      </c>
      <c r="C129" s="589"/>
      <c r="D129" s="590"/>
      <c r="E129" s="162"/>
      <c r="F129" s="163"/>
      <c r="G129" s="162"/>
      <c r="H129" s="163"/>
      <c r="I129" s="592"/>
      <c r="J129" s="593"/>
      <c r="K129" s="594"/>
      <c r="L129" s="595"/>
      <c r="M129" s="595"/>
      <c r="N129" s="590"/>
      <c r="O129" s="571"/>
      <c r="P129" s="572"/>
      <c r="Q129" s="572"/>
      <c r="R129" s="572"/>
      <c r="S129" s="573"/>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574"/>
      <c r="BC129" s="575"/>
      <c r="BD129" s="576"/>
      <c r="BE129" s="577"/>
      <c r="BF129" s="578"/>
      <c r="BG129" s="579"/>
      <c r="BH129" s="579"/>
      <c r="BI129" s="579"/>
      <c r="BJ129" s="580"/>
    </row>
    <row r="130" spans="2:62" ht="20.25" customHeight="1" x14ac:dyDescent="0.7">
      <c r="B130" s="588"/>
      <c r="C130" s="622"/>
      <c r="D130" s="623"/>
      <c r="E130" s="195"/>
      <c r="F130" s="196">
        <f>C129</f>
        <v>0</v>
      </c>
      <c r="G130" s="195"/>
      <c r="H130" s="196">
        <f>I129</f>
        <v>0</v>
      </c>
      <c r="I130" s="624"/>
      <c r="J130" s="625"/>
      <c r="K130" s="626"/>
      <c r="L130" s="627"/>
      <c r="M130" s="627"/>
      <c r="N130" s="623"/>
      <c r="O130" s="571"/>
      <c r="P130" s="572"/>
      <c r="Q130" s="572"/>
      <c r="R130" s="572"/>
      <c r="S130" s="573"/>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619">
        <f>IF($BE$3="４週",SUM(W130:AX130),IF($BE$3="暦月",SUM(W130:BA130),""))</f>
        <v>0</v>
      </c>
      <c r="BC130" s="620"/>
      <c r="BD130" s="621">
        <f>IF($BE$3="４週",BB130/4,IF($BE$3="暦月",(BB130/($BE$8/7)),""))</f>
        <v>0</v>
      </c>
      <c r="BE130" s="620"/>
      <c r="BF130" s="616"/>
      <c r="BG130" s="617"/>
      <c r="BH130" s="617"/>
      <c r="BI130" s="617"/>
      <c r="BJ130" s="618"/>
    </row>
    <row r="131" spans="2:62" ht="20.25" customHeight="1" x14ac:dyDescent="0.7">
      <c r="B131" s="587">
        <f>B129+1</f>
        <v>58</v>
      </c>
      <c r="C131" s="589"/>
      <c r="D131" s="590"/>
      <c r="E131" s="162"/>
      <c r="F131" s="163"/>
      <c r="G131" s="162"/>
      <c r="H131" s="163"/>
      <c r="I131" s="592"/>
      <c r="J131" s="593"/>
      <c r="K131" s="594"/>
      <c r="L131" s="595"/>
      <c r="M131" s="595"/>
      <c r="N131" s="590"/>
      <c r="O131" s="571"/>
      <c r="P131" s="572"/>
      <c r="Q131" s="572"/>
      <c r="R131" s="572"/>
      <c r="S131" s="573"/>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574"/>
      <c r="BC131" s="575"/>
      <c r="BD131" s="576"/>
      <c r="BE131" s="577"/>
      <c r="BF131" s="578"/>
      <c r="BG131" s="579"/>
      <c r="BH131" s="579"/>
      <c r="BI131" s="579"/>
      <c r="BJ131" s="580"/>
    </row>
    <row r="132" spans="2:62" ht="20.25" customHeight="1" x14ac:dyDescent="0.7">
      <c r="B132" s="588"/>
      <c r="C132" s="622"/>
      <c r="D132" s="623"/>
      <c r="E132" s="195"/>
      <c r="F132" s="196">
        <f>C131</f>
        <v>0</v>
      </c>
      <c r="G132" s="195"/>
      <c r="H132" s="196">
        <f>I131</f>
        <v>0</v>
      </c>
      <c r="I132" s="624"/>
      <c r="J132" s="625"/>
      <c r="K132" s="626"/>
      <c r="L132" s="627"/>
      <c r="M132" s="627"/>
      <c r="N132" s="623"/>
      <c r="O132" s="571"/>
      <c r="P132" s="572"/>
      <c r="Q132" s="572"/>
      <c r="R132" s="572"/>
      <c r="S132" s="573"/>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619">
        <f>IF($BE$3="４週",SUM(W132:AX132),IF($BE$3="暦月",SUM(W132:BA132),""))</f>
        <v>0</v>
      </c>
      <c r="BC132" s="620"/>
      <c r="BD132" s="621">
        <f>IF($BE$3="４週",BB132/4,IF($BE$3="暦月",(BB132/($BE$8/7)),""))</f>
        <v>0</v>
      </c>
      <c r="BE132" s="620"/>
      <c r="BF132" s="616"/>
      <c r="BG132" s="617"/>
      <c r="BH132" s="617"/>
      <c r="BI132" s="617"/>
      <c r="BJ132" s="618"/>
    </row>
    <row r="133" spans="2:62" ht="20.25" customHeight="1" x14ac:dyDescent="0.7">
      <c r="B133" s="587">
        <f>B131+1</f>
        <v>59</v>
      </c>
      <c r="C133" s="589"/>
      <c r="D133" s="590"/>
      <c r="E133" s="162"/>
      <c r="F133" s="163"/>
      <c r="G133" s="162"/>
      <c r="H133" s="163"/>
      <c r="I133" s="592"/>
      <c r="J133" s="593"/>
      <c r="K133" s="594"/>
      <c r="L133" s="595"/>
      <c r="M133" s="595"/>
      <c r="N133" s="590"/>
      <c r="O133" s="571"/>
      <c r="P133" s="572"/>
      <c r="Q133" s="572"/>
      <c r="R133" s="572"/>
      <c r="S133" s="573"/>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574"/>
      <c r="BC133" s="575"/>
      <c r="BD133" s="576"/>
      <c r="BE133" s="577"/>
      <c r="BF133" s="578"/>
      <c r="BG133" s="579"/>
      <c r="BH133" s="579"/>
      <c r="BI133" s="579"/>
      <c r="BJ133" s="580"/>
    </row>
    <row r="134" spans="2:62" ht="20.25" customHeight="1" x14ac:dyDescent="0.7">
      <c r="B134" s="588"/>
      <c r="C134" s="622"/>
      <c r="D134" s="623"/>
      <c r="E134" s="195"/>
      <c r="F134" s="196">
        <f>C133</f>
        <v>0</v>
      </c>
      <c r="G134" s="195"/>
      <c r="H134" s="196">
        <f>I133</f>
        <v>0</v>
      </c>
      <c r="I134" s="624"/>
      <c r="J134" s="625"/>
      <c r="K134" s="626"/>
      <c r="L134" s="627"/>
      <c r="M134" s="627"/>
      <c r="N134" s="623"/>
      <c r="O134" s="571"/>
      <c r="P134" s="572"/>
      <c r="Q134" s="572"/>
      <c r="R134" s="572"/>
      <c r="S134" s="573"/>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619">
        <f>IF($BE$3="４週",SUM(W134:AX134),IF($BE$3="暦月",SUM(W134:BA134),""))</f>
        <v>0</v>
      </c>
      <c r="BC134" s="620"/>
      <c r="BD134" s="621">
        <f>IF($BE$3="４週",BB134/4,IF($BE$3="暦月",(BB134/($BE$8/7)),""))</f>
        <v>0</v>
      </c>
      <c r="BE134" s="620"/>
      <c r="BF134" s="616"/>
      <c r="BG134" s="617"/>
      <c r="BH134" s="617"/>
      <c r="BI134" s="617"/>
      <c r="BJ134" s="618"/>
    </row>
    <row r="135" spans="2:62" ht="20.25" customHeight="1" x14ac:dyDescent="0.7">
      <c r="B135" s="587">
        <f>B133+1</f>
        <v>60</v>
      </c>
      <c r="C135" s="589"/>
      <c r="D135" s="590"/>
      <c r="E135" s="162"/>
      <c r="F135" s="163"/>
      <c r="G135" s="162"/>
      <c r="H135" s="163"/>
      <c r="I135" s="592"/>
      <c r="J135" s="593"/>
      <c r="K135" s="594"/>
      <c r="L135" s="595"/>
      <c r="M135" s="595"/>
      <c r="N135" s="590"/>
      <c r="O135" s="571"/>
      <c r="P135" s="572"/>
      <c r="Q135" s="572"/>
      <c r="R135" s="572"/>
      <c r="S135" s="573"/>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574"/>
      <c r="BC135" s="575"/>
      <c r="BD135" s="576"/>
      <c r="BE135" s="577"/>
      <c r="BF135" s="578"/>
      <c r="BG135" s="579"/>
      <c r="BH135" s="579"/>
      <c r="BI135" s="579"/>
      <c r="BJ135" s="580"/>
    </row>
    <row r="136" spans="2:62" ht="20.25" customHeight="1" x14ac:dyDescent="0.7">
      <c r="B136" s="588"/>
      <c r="C136" s="622"/>
      <c r="D136" s="623"/>
      <c r="E136" s="195"/>
      <c r="F136" s="196">
        <f>C135</f>
        <v>0</v>
      </c>
      <c r="G136" s="195"/>
      <c r="H136" s="196">
        <f>I135</f>
        <v>0</v>
      </c>
      <c r="I136" s="624"/>
      <c r="J136" s="625"/>
      <c r="K136" s="626"/>
      <c r="L136" s="627"/>
      <c r="M136" s="627"/>
      <c r="N136" s="623"/>
      <c r="O136" s="571"/>
      <c r="P136" s="572"/>
      <c r="Q136" s="572"/>
      <c r="R136" s="572"/>
      <c r="S136" s="573"/>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619">
        <f>IF($BE$3="４週",SUM(W136:AX136),IF($BE$3="暦月",SUM(W136:BA136),""))</f>
        <v>0</v>
      </c>
      <c r="BC136" s="620"/>
      <c r="BD136" s="621">
        <f>IF($BE$3="４週",BB136/4,IF($BE$3="暦月",(BB136/($BE$8/7)),""))</f>
        <v>0</v>
      </c>
      <c r="BE136" s="620"/>
      <c r="BF136" s="616"/>
      <c r="BG136" s="617"/>
      <c r="BH136" s="617"/>
      <c r="BI136" s="617"/>
      <c r="BJ136" s="618"/>
    </row>
    <row r="137" spans="2:62" ht="20.25" customHeight="1" x14ac:dyDescent="0.7">
      <c r="B137" s="587">
        <f>B135+1</f>
        <v>61</v>
      </c>
      <c r="C137" s="589"/>
      <c r="D137" s="590"/>
      <c r="E137" s="162"/>
      <c r="F137" s="163"/>
      <c r="G137" s="162"/>
      <c r="H137" s="163"/>
      <c r="I137" s="592"/>
      <c r="J137" s="593"/>
      <c r="K137" s="594"/>
      <c r="L137" s="595"/>
      <c r="M137" s="595"/>
      <c r="N137" s="590"/>
      <c r="O137" s="571"/>
      <c r="P137" s="572"/>
      <c r="Q137" s="572"/>
      <c r="R137" s="572"/>
      <c r="S137" s="573"/>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574"/>
      <c r="BC137" s="575"/>
      <c r="BD137" s="576"/>
      <c r="BE137" s="577"/>
      <c r="BF137" s="578"/>
      <c r="BG137" s="579"/>
      <c r="BH137" s="579"/>
      <c r="BI137" s="579"/>
      <c r="BJ137" s="580"/>
    </row>
    <row r="138" spans="2:62" ht="20.25" customHeight="1" x14ac:dyDescent="0.7">
      <c r="B138" s="588"/>
      <c r="C138" s="622"/>
      <c r="D138" s="623"/>
      <c r="E138" s="195"/>
      <c r="F138" s="196">
        <f>C137</f>
        <v>0</v>
      </c>
      <c r="G138" s="195"/>
      <c r="H138" s="196">
        <f>I137</f>
        <v>0</v>
      </c>
      <c r="I138" s="624"/>
      <c r="J138" s="625"/>
      <c r="K138" s="626"/>
      <c r="L138" s="627"/>
      <c r="M138" s="627"/>
      <c r="N138" s="623"/>
      <c r="O138" s="571"/>
      <c r="P138" s="572"/>
      <c r="Q138" s="572"/>
      <c r="R138" s="572"/>
      <c r="S138" s="573"/>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619">
        <f>IF($BE$3="４週",SUM(W138:AX138),IF($BE$3="暦月",SUM(W138:BA138),""))</f>
        <v>0</v>
      </c>
      <c r="BC138" s="620"/>
      <c r="BD138" s="621">
        <f>IF($BE$3="４週",BB138/4,IF($BE$3="暦月",(BB138/($BE$8/7)),""))</f>
        <v>0</v>
      </c>
      <c r="BE138" s="620"/>
      <c r="BF138" s="616"/>
      <c r="BG138" s="617"/>
      <c r="BH138" s="617"/>
      <c r="BI138" s="617"/>
      <c r="BJ138" s="618"/>
    </row>
    <row r="139" spans="2:62" ht="20.25" customHeight="1" x14ac:dyDescent="0.7">
      <c r="B139" s="587">
        <f>B137+1</f>
        <v>62</v>
      </c>
      <c r="C139" s="589"/>
      <c r="D139" s="590"/>
      <c r="E139" s="162"/>
      <c r="F139" s="163"/>
      <c r="G139" s="162"/>
      <c r="H139" s="163"/>
      <c r="I139" s="592"/>
      <c r="J139" s="593"/>
      <c r="K139" s="594"/>
      <c r="L139" s="595"/>
      <c r="M139" s="595"/>
      <c r="N139" s="590"/>
      <c r="O139" s="571"/>
      <c r="P139" s="572"/>
      <c r="Q139" s="572"/>
      <c r="R139" s="572"/>
      <c r="S139" s="573"/>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574"/>
      <c r="BC139" s="575"/>
      <c r="BD139" s="576"/>
      <c r="BE139" s="577"/>
      <c r="BF139" s="578"/>
      <c r="BG139" s="579"/>
      <c r="BH139" s="579"/>
      <c r="BI139" s="579"/>
      <c r="BJ139" s="580"/>
    </row>
    <row r="140" spans="2:62" ht="20.25" customHeight="1" x14ac:dyDescent="0.7">
      <c r="B140" s="588"/>
      <c r="C140" s="622"/>
      <c r="D140" s="623"/>
      <c r="E140" s="195"/>
      <c r="F140" s="196">
        <f>C139</f>
        <v>0</v>
      </c>
      <c r="G140" s="195"/>
      <c r="H140" s="196">
        <f>I139</f>
        <v>0</v>
      </c>
      <c r="I140" s="624"/>
      <c r="J140" s="625"/>
      <c r="K140" s="626"/>
      <c r="L140" s="627"/>
      <c r="M140" s="627"/>
      <c r="N140" s="623"/>
      <c r="O140" s="571"/>
      <c r="P140" s="572"/>
      <c r="Q140" s="572"/>
      <c r="R140" s="572"/>
      <c r="S140" s="573"/>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619">
        <f>IF($BE$3="４週",SUM(W140:AX140),IF($BE$3="暦月",SUM(W140:BA140),""))</f>
        <v>0</v>
      </c>
      <c r="BC140" s="620"/>
      <c r="BD140" s="621">
        <f>IF($BE$3="４週",BB140/4,IF($BE$3="暦月",(BB140/($BE$8/7)),""))</f>
        <v>0</v>
      </c>
      <c r="BE140" s="620"/>
      <c r="BF140" s="616"/>
      <c r="BG140" s="617"/>
      <c r="BH140" s="617"/>
      <c r="BI140" s="617"/>
      <c r="BJ140" s="618"/>
    </row>
    <row r="141" spans="2:62" ht="20.25" customHeight="1" x14ac:dyDescent="0.7">
      <c r="B141" s="587">
        <f>B139+1</f>
        <v>63</v>
      </c>
      <c r="C141" s="589"/>
      <c r="D141" s="590"/>
      <c r="E141" s="162"/>
      <c r="F141" s="163"/>
      <c r="G141" s="162"/>
      <c r="H141" s="163"/>
      <c r="I141" s="592"/>
      <c r="J141" s="593"/>
      <c r="K141" s="594"/>
      <c r="L141" s="595"/>
      <c r="M141" s="595"/>
      <c r="N141" s="590"/>
      <c r="O141" s="571"/>
      <c r="P141" s="572"/>
      <c r="Q141" s="572"/>
      <c r="R141" s="572"/>
      <c r="S141" s="573"/>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574"/>
      <c r="BC141" s="575"/>
      <c r="BD141" s="576"/>
      <c r="BE141" s="577"/>
      <c r="BF141" s="578"/>
      <c r="BG141" s="579"/>
      <c r="BH141" s="579"/>
      <c r="BI141" s="579"/>
      <c r="BJ141" s="580"/>
    </row>
    <row r="142" spans="2:62" ht="20.25" customHeight="1" x14ac:dyDescent="0.7">
      <c r="B142" s="588"/>
      <c r="C142" s="622"/>
      <c r="D142" s="623"/>
      <c r="E142" s="195"/>
      <c r="F142" s="196">
        <f>C141</f>
        <v>0</v>
      </c>
      <c r="G142" s="195"/>
      <c r="H142" s="196">
        <f>I141</f>
        <v>0</v>
      </c>
      <c r="I142" s="624"/>
      <c r="J142" s="625"/>
      <c r="K142" s="626"/>
      <c r="L142" s="627"/>
      <c r="M142" s="627"/>
      <c r="N142" s="623"/>
      <c r="O142" s="571"/>
      <c r="P142" s="572"/>
      <c r="Q142" s="572"/>
      <c r="R142" s="572"/>
      <c r="S142" s="573"/>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619">
        <f>IF($BE$3="４週",SUM(W142:AX142),IF($BE$3="暦月",SUM(W142:BA142),""))</f>
        <v>0</v>
      </c>
      <c r="BC142" s="620"/>
      <c r="BD142" s="621">
        <f>IF($BE$3="４週",BB142/4,IF($BE$3="暦月",(BB142/($BE$8/7)),""))</f>
        <v>0</v>
      </c>
      <c r="BE142" s="620"/>
      <c r="BF142" s="616"/>
      <c r="BG142" s="617"/>
      <c r="BH142" s="617"/>
      <c r="BI142" s="617"/>
      <c r="BJ142" s="618"/>
    </row>
    <row r="143" spans="2:62" ht="20.25" customHeight="1" x14ac:dyDescent="0.7">
      <c r="B143" s="587">
        <f>B141+1</f>
        <v>64</v>
      </c>
      <c r="C143" s="589"/>
      <c r="D143" s="590"/>
      <c r="E143" s="162"/>
      <c r="F143" s="163"/>
      <c r="G143" s="162"/>
      <c r="H143" s="163"/>
      <c r="I143" s="592"/>
      <c r="J143" s="593"/>
      <c r="K143" s="594"/>
      <c r="L143" s="595"/>
      <c r="M143" s="595"/>
      <c r="N143" s="590"/>
      <c r="O143" s="571"/>
      <c r="P143" s="572"/>
      <c r="Q143" s="572"/>
      <c r="R143" s="572"/>
      <c r="S143" s="573"/>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574"/>
      <c r="BC143" s="575"/>
      <c r="BD143" s="576"/>
      <c r="BE143" s="577"/>
      <c r="BF143" s="578"/>
      <c r="BG143" s="579"/>
      <c r="BH143" s="579"/>
      <c r="BI143" s="579"/>
      <c r="BJ143" s="580"/>
    </row>
    <row r="144" spans="2:62" ht="20.25" customHeight="1" x14ac:dyDescent="0.7">
      <c r="B144" s="588"/>
      <c r="C144" s="622"/>
      <c r="D144" s="623"/>
      <c r="E144" s="195"/>
      <c r="F144" s="196">
        <f>C143</f>
        <v>0</v>
      </c>
      <c r="G144" s="195"/>
      <c r="H144" s="196">
        <f>I143</f>
        <v>0</v>
      </c>
      <c r="I144" s="624"/>
      <c r="J144" s="625"/>
      <c r="K144" s="626"/>
      <c r="L144" s="627"/>
      <c r="M144" s="627"/>
      <c r="N144" s="623"/>
      <c r="O144" s="571"/>
      <c r="P144" s="572"/>
      <c r="Q144" s="572"/>
      <c r="R144" s="572"/>
      <c r="S144" s="573"/>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619">
        <f>IF($BE$3="４週",SUM(W144:AX144),IF($BE$3="暦月",SUM(W144:BA144),""))</f>
        <v>0</v>
      </c>
      <c r="BC144" s="620"/>
      <c r="BD144" s="621">
        <f>IF($BE$3="４週",BB144/4,IF($BE$3="暦月",(BB144/($BE$8/7)),""))</f>
        <v>0</v>
      </c>
      <c r="BE144" s="620"/>
      <c r="BF144" s="616"/>
      <c r="BG144" s="617"/>
      <c r="BH144" s="617"/>
      <c r="BI144" s="617"/>
      <c r="BJ144" s="618"/>
    </row>
    <row r="145" spans="2:62" ht="20.25" customHeight="1" x14ac:dyDescent="0.7">
      <c r="B145" s="587">
        <f>B143+1</f>
        <v>65</v>
      </c>
      <c r="C145" s="589"/>
      <c r="D145" s="590"/>
      <c r="E145" s="162"/>
      <c r="F145" s="163"/>
      <c r="G145" s="162"/>
      <c r="H145" s="163"/>
      <c r="I145" s="592"/>
      <c r="J145" s="593"/>
      <c r="K145" s="594"/>
      <c r="L145" s="595"/>
      <c r="M145" s="595"/>
      <c r="N145" s="590"/>
      <c r="O145" s="571"/>
      <c r="P145" s="572"/>
      <c r="Q145" s="572"/>
      <c r="R145" s="572"/>
      <c r="S145" s="573"/>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574"/>
      <c r="BC145" s="575"/>
      <c r="BD145" s="576"/>
      <c r="BE145" s="577"/>
      <c r="BF145" s="578"/>
      <c r="BG145" s="579"/>
      <c r="BH145" s="579"/>
      <c r="BI145" s="579"/>
      <c r="BJ145" s="580"/>
    </row>
    <row r="146" spans="2:62" ht="20.25" customHeight="1" x14ac:dyDescent="0.7">
      <c r="B146" s="588"/>
      <c r="C146" s="622"/>
      <c r="D146" s="623"/>
      <c r="E146" s="195"/>
      <c r="F146" s="196">
        <f>C145</f>
        <v>0</v>
      </c>
      <c r="G146" s="195"/>
      <c r="H146" s="196">
        <f>I145</f>
        <v>0</v>
      </c>
      <c r="I146" s="624"/>
      <c r="J146" s="625"/>
      <c r="K146" s="626"/>
      <c r="L146" s="627"/>
      <c r="M146" s="627"/>
      <c r="N146" s="623"/>
      <c r="O146" s="571"/>
      <c r="P146" s="572"/>
      <c r="Q146" s="572"/>
      <c r="R146" s="572"/>
      <c r="S146" s="573"/>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619">
        <f>IF($BE$3="４週",SUM(W146:AX146),IF($BE$3="暦月",SUM(W146:BA146),""))</f>
        <v>0</v>
      </c>
      <c r="BC146" s="620"/>
      <c r="BD146" s="621">
        <f>IF($BE$3="４週",BB146/4,IF($BE$3="暦月",(BB146/($BE$8/7)),""))</f>
        <v>0</v>
      </c>
      <c r="BE146" s="620"/>
      <c r="BF146" s="616"/>
      <c r="BG146" s="617"/>
      <c r="BH146" s="617"/>
      <c r="BI146" s="617"/>
      <c r="BJ146" s="618"/>
    </row>
    <row r="147" spans="2:62" ht="20.25" customHeight="1" x14ac:dyDescent="0.7">
      <c r="B147" s="587">
        <f>B145+1</f>
        <v>66</v>
      </c>
      <c r="C147" s="589"/>
      <c r="D147" s="590"/>
      <c r="E147" s="162"/>
      <c r="F147" s="163"/>
      <c r="G147" s="162"/>
      <c r="H147" s="163"/>
      <c r="I147" s="592"/>
      <c r="J147" s="593"/>
      <c r="K147" s="594"/>
      <c r="L147" s="595"/>
      <c r="M147" s="595"/>
      <c r="N147" s="590"/>
      <c r="O147" s="571"/>
      <c r="P147" s="572"/>
      <c r="Q147" s="572"/>
      <c r="R147" s="572"/>
      <c r="S147" s="573"/>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574"/>
      <c r="BC147" s="575"/>
      <c r="BD147" s="576"/>
      <c r="BE147" s="577"/>
      <c r="BF147" s="578"/>
      <c r="BG147" s="579"/>
      <c r="BH147" s="579"/>
      <c r="BI147" s="579"/>
      <c r="BJ147" s="580"/>
    </row>
    <row r="148" spans="2:62" ht="20.25" customHeight="1" x14ac:dyDescent="0.7">
      <c r="B148" s="588"/>
      <c r="C148" s="622"/>
      <c r="D148" s="623"/>
      <c r="E148" s="195"/>
      <c r="F148" s="196">
        <f>C147</f>
        <v>0</v>
      </c>
      <c r="G148" s="195"/>
      <c r="H148" s="196">
        <f>I147</f>
        <v>0</v>
      </c>
      <c r="I148" s="624"/>
      <c r="J148" s="625"/>
      <c r="K148" s="626"/>
      <c r="L148" s="627"/>
      <c r="M148" s="627"/>
      <c r="N148" s="623"/>
      <c r="O148" s="571"/>
      <c r="P148" s="572"/>
      <c r="Q148" s="572"/>
      <c r="R148" s="572"/>
      <c r="S148" s="573"/>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619">
        <f>IF($BE$3="４週",SUM(W148:AX148),IF($BE$3="暦月",SUM(W148:BA148),""))</f>
        <v>0</v>
      </c>
      <c r="BC148" s="620"/>
      <c r="BD148" s="621">
        <f>IF($BE$3="４週",BB148/4,IF($BE$3="暦月",(BB148/($BE$8/7)),""))</f>
        <v>0</v>
      </c>
      <c r="BE148" s="620"/>
      <c r="BF148" s="616"/>
      <c r="BG148" s="617"/>
      <c r="BH148" s="617"/>
      <c r="BI148" s="617"/>
      <c r="BJ148" s="618"/>
    </row>
    <row r="149" spans="2:62" ht="20.25" customHeight="1" x14ac:dyDescent="0.7">
      <c r="B149" s="587">
        <f>B147+1</f>
        <v>67</v>
      </c>
      <c r="C149" s="589"/>
      <c r="D149" s="590"/>
      <c r="E149" s="162"/>
      <c r="F149" s="163"/>
      <c r="G149" s="162"/>
      <c r="H149" s="163"/>
      <c r="I149" s="592"/>
      <c r="J149" s="593"/>
      <c r="K149" s="594"/>
      <c r="L149" s="595"/>
      <c r="M149" s="595"/>
      <c r="N149" s="590"/>
      <c r="O149" s="571"/>
      <c r="P149" s="572"/>
      <c r="Q149" s="572"/>
      <c r="R149" s="572"/>
      <c r="S149" s="573"/>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574"/>
      <c r="BC149" s="575"/>
      <c r="BD149" s="576"/>
      <c r="BE149" s="577"/>
      <c r="BF149" s="578"/>
      <c r="BG149" s="579"/>
      <c r="BH149" s="579"/>
      <c r="BI149" s="579"/>
      <c r="BJ149" s="580"/>
    </row>
    <row r="150" spans="2:62" ht="20.25" customHeight="1" x14ac:dyDescent="0.7">
      <c r="B150" s="588"/>
      <c r="C150" s="622"/>
      <c r="D150" s="623"/>
      <c r="E150" s="195"/>
      <c r="F150" s="196">
        <f>C149</f>
        <v>0</v>
      </c>
      <c r="G150" s="195"/>
      <c r="H150" s="196">
        <f>I149</f>
        <v>0</v>
      </c>
      <c r="I150" s="624"/>
      <c r="J150" s="625"/>
      <c r="K150" s="626"/>
      <c r="L150" s="627"/>
      <c r="M150" s="627"/>
      <c r="N150" s="623"/>
      <c r="O150" s="571"/>
      <c r="P150" s="572"/>
      <c r="Q150" s="572"/>
      <c r="R150" s="572"/>
      <c r="S150" s="573"/>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619">
        <f>IF($BE$3="４週",SUM(W150:AX150),IF($BE$3="暦月",SUM(W150:BA150),""))</f>
        <v>0</v>
      </c>
      <c r="BC150" s="620"/>
      <c r="BD150" s="621">
        <f>IF($BE$3="４週",BB150/4,IF($BE$3="暦月",(BB150/($BE$8/7)),""))</f>
        <v>0</v>
      </c>
      <c r="BE150" s="620"/>
      <c r="BF150" s="616"/>
      <c r="BG150" s="617"/>
      <c r="BH150" s="617"/>
      <c r="BI150" s="617"/>
      <c r="BJ150" s="618"/>
    </row>
    <row r="151" spans="2:62" ht="20.25" customHeight="1" x14ac:dyDescent="0.7">
      <c r="B151" s="587">
        <f>B149+1</f>
        <v>68</v>
      </c>
      <c r="C151" s="589"/>
      <c r="D151" s="590"/>
      <c r="E151" s="162"/>
      <c r="F151" s="163"/>
      <c r="G151" s="162"/>
      <c r="H151" s="163"/>
      <c r="I151" s="592"/>
      <c r="J151" s="593"/>
      <c r="K151" s="594"/>
      <c r="L151" s="595"/>
      <c r="M151" s="595"/>
      <c r="N151" s="590"/>
      <c r="O151" s="571"/>
      <c r="P151" s="572"/>
      <c r="Q151" s="572"/>
      <c r="R151" s="572"/>
      <c r="S151" s="573"/>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574"/>
      <c r="BC151" s="575"/>
      <c r="BD151" s="576"/>
      <c r="BE151" s="577"/>
      <c r="BF151" s="578"/>
      <c r="BG151" s="579"/>
      <c r="BH151" s="579"/>
      <c r="BI151" s="579"/>
      <c r="BJ151" s="580"/>
    </row>
    <row r="152" spans="2:62" ht="20.25" customHeight="1" x14ac:dyDescent="0.7">
      <c r="B152" s="588"/>
      <c r="C152" s="622"/>
      <c r="D152" s="623"/>
      <c r="E152" s="195"/>
      <c r="F152" s="196">
        <f>C151</f>
        <v>0</v>
      </c>
      <c r="G152" s="195"/>
      <c r="H152" s="196">
        <f>I151</f>
        <v>0</v>
      </c>
      <c r="I152" s="624"/>
      <c r="J152" s="625"/>
      <c r="K152" s="626"/>
      <c r="L152" s="627"/>
      <c r="M152" s="627"/>
      <c r="N152" s="623"/>
      <c r="O152" s="571"/>
      <c r="P152" s="572"/>
      <c r="Q152" s="572"/>
      <c r="R152" s="572"/>
      <c r="S152" s="573"/>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619">
        <f>IF($BE$3="４週",SUM(W152:AX152),IF($BE$3="暦月",SUM(W152:BA152),""))</f>
        <v>0</v>
      </c>
      <c r="BC152" s="620"/>
      <c r="BD152" s="621">
        <f>IF($BE$3="４週",BB152/4,IF($BE$3="暦月",(BB152/($BE$8/7)),""))</f>
        <v>0</v>
      </c>
      <c r="BE152" s="620"/>
      <c r="BF152" s="616"/>
      <c r="BG152" s="617"/>
      <c r="BH152" s="617"/>
      <c r="BI152" s="617"/>
      <c r="BJ152" s="618"/>
    </row>
    <row r="153" spans="2:62" ht="20.25" customHeight="1" x14ac:dyDescent="0.7">
      <c r="B153" s="587">
        <f>B151+1</f>
        <v>69</v>
      </c>
      <c r="C153" s="589"/>
      <c r="D153" s="590"/>
      <c r="E153" s="162"/>
      <c r="F153" s="163"/>
      <c r="G153" s="162"/>
      <c r="H153" s="163"/>
      <c r="I153" s="592"/>
      <c r="J153" s="593"/>
      <c r="K153" s="594"/>
      <c r="L153" s="595"/>
      <c r="M153" s="595"/>
      <c r="N153" s="590"/>
      <c r="O153" s="571"/>
      <c r="P153" s="572"/>
      <c r="Q153" s="572"/>
      <c r="R153" s="572"/>
      <c r="S153" s="573"/>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574"/>
      <c r="BC153" s="575"/>
      <c r="BD153" s="576"/>
      <c r="BE153" s="577"/>
      <c r="BF153" s="578"/>
      <c r="BG153" s="579"/>
      <c r="BH153" s="579"/>
      <c r="BI153" s="579"/>
      <c r="BJ153" s="580"/>
    </row>
    <row r="154" spans="2:62" ht="20.25" customHeight="1" x14ac:dyDescent="0.7">
      <c r="B154" s="588"/>
      <c r="C154" s="622"/>
      <c r="D154" s="623"/>
      <c r="E154" s="195"/>
      <c r="F154" s="196">
        <f>C153</f>
        <v>0</v>
      </c>
      <c r="G154" s="195"/>
      <c r="H154" s="196">
        <f>I153</f>
        <v>0</v>
      </c>
      <c r="I154" s="624"/>
      <c r="J154" s="625"/>
      <c r="K154" s="626"/>
      <c r="L154" s="627"/>
      <c r="M154" s="627"/>
      <c r="N154" s="623"/>
      <c r="O154" s="571"/>
      <c r="P154" s="572"/>
      <c r="Q154" s="572"/>
      <c r="R154" s="572"/>
      <c r="S154" s="573"/>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619">
        <f>IF($BE$3="４週",SUM(W154:AX154),IF($BE$3="暦月",SUM(W154:BA154),""))</f>
        <v>0</v>
      </c>
      <c r="BC154" s="620"/>
      <c r="BD154" s="621">
        <f>IF($BE$3="４週",BB154/4,IF($BE$3="暦月",(BB154/($BE$8/7)),""))</f>
        <v>0</v>
      </c>
      <c r="BE154" s="620"/>
      <c r="BF154" s="616"/>
      <c r="BG154" s="617"/>
      <c r="BH154" s="617"/>
      <c r="BI154" s="617"/>
      <c r="BJ154" s="618"/>
    </row>
    <row r="155" spans="2:62" ht="20.25" customHeight="1" x14ac:dyDescent="0.7">
      <c r="B155" s="587">
        <f>B153+1</f>
        <v>70</v>
      </c>
      <c r="C155" s="589"/>
      <c r="D155" s="590"/>
      <c r="E155" s="162"/>
      <c r="F155" s="163"/>
      <c r="G155" s="162"/>
      <c r="H155" s="163"/>
      <c r="I155" s="592"/>
      <c r="J155" s="593"/>
      <c r="K155" s="594"/>
      <c r="L155" s="595"/>
      <c r="M155" s="595"/>
      <c r="N155" s="590"/>
      <c r="O155" s="571"/>
      <c r="P155" s="572"/>
      <c r="Q155" s="572"/>
      <c r="R155" s="572"/>
      <c r="S155" s="573"/>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574"/>
      <c r="BC155" s="575"/>
      <c r="BD155" s="576"/>
      <c r="BE155" s="577"/>
      <c r="BF155" s="578"/>
      <c r="BG155" s="579"/>
      <c r="BH155" s="579"/>
      <c r="BI155" s="579"/>
      <c r="BJ155" s="580"/>
    </row>
    <row r="156" spans="2:62" ht="20.25" customHeight="1" x14ac:dyDescent="0.7">
      <c r="B156" s="588"/>
      <c r="C156" s="622"/>
      <c r="D156" s="623"/>
      <c r="E156" s="195"/>
      <c r="F156" s="196">
        <f>C155</f>
        <v>0</v>
      </c>
      <c r="G156" s="195"/>
      <c r="H156" s="196">
        <f>I155</f>
        <v>0</v>
      </c>
      <c r="I156" s="624"/>
      <c r="J156" s="625"/>
      <c r="K156" s="626"/>
      <c r="L156" s="627"/>
      <c r="M156" s="627"/>
      <c r="N156" s="623"/>
      <c r="O156" s="571"/>
      <c r="P156" s="572"/>
      <c r="Q156" s="572"/>
      <c r="R156" s="572"/>
      <c r="S156" s="573"/>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619">
        <f>IF($BE$3="４週",SUM(W156:AX156),IF($BE$3="暦月",SUM(W156:BA156),""))</f>
        <v>0</v>
      </c>
      <c r="BC156" s="620"/>
      <c r="BD156" s="621">
        <f>IF($BE$3="４週",BB156/4,IF($BE$3="暦月",(BB156/($BE$8/7)),""))</f>
        <v>0</v>
      </c>
      <c r="BE156" s="620"/>
      <c r="BF156" s="616"/>
      <c r="BG156" s="617"/>
      <c r="BH156" s="617"/>
      <c r="BI156" s="617"/>
      <c r="BJ156" s="618"/>
    </row>
    <row r="157" spans="2:62" ht="20.25" customHeight="1" x14ac:dyDescent="0.7">
      <c r="B157" s="587">
        <f>B155+1</f>
        <v>71</v>
      </c>
      <c r="C157" s="589"/>
      <c r="D157" s="590"/>
      <c r="E157" s="162"/>
      <c r="F157" s="163"/>
      <c r="G157" s="162"/>
      <c r="H157" s="163"/>
      <c r="I157" s="592"/>
      <c r="J157" s="593"/>
      <c r="K157" s="594"/>
      <c r="L157" s="595"/>
      <c r="M157" s="595"/>
      <c r="N157" s="590"/>
      <c r="O157" s="571"/>
      <c r="P157" s="572"/>
      <c r="Q157" s="572"/>
      <c r="R157" s="572"/>
      <c r="S157" s="573"/>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574"/>
      <c r="BC157" s="575"/>
      <c r="BD157" s="576"/>
      <c r="BE157" s="577"/>
      <c r="BF157" s="578"/>
      <c r="BG157" s="579"/>
      <c r="BH157" s="579"/>
      <c r="BI157" s="579"/>
      <c r="BJ157" s="580"/>
    </row>
    <row r="158" spans="2:62" ht="20.25" customHeight="1" x14ac:dyDescent="0.7">
      <c r="B158" s="588"/>
      <c r="C158" s="622"/>
      <c r="D158" s="623"/>
      <c r="E158" s="195"/>
      <c r="F158" s="196">
        <f>C157</f>
        <v>0</v>
      </c>
      <c r="G158" s="195"/>
      <c r="H158" s="196">
        <f>I157</f>
        <v>0</v>
      </c>
      <c r="I158" s="624"/>
      <c r="J158" s="625"/>
      <c r="K158" s="626"/>
      <c r="L158" s="627"/>
      <c r="M158" s="627"/>
      <c r="N158" s="623"/>
      <c r="O158" s="571"/>
      <c r="P158" s="572"/>
      <c r="Q158" s="572"/>
      <c r="R158" s="572"/>
      <c r="S158" s="573"/>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619">
        <f>IF($BE$3="４週",SUM(W158:AX158),IF($BE$3="暦月",SUM(W158:BA158),""))</f>
        <v>0</v>
      </c>
      <c r="BC158" s="620"/>
      <c r="BD158" s="621">
        <f>IF($BE$3="４週",BB158/4,IF($BE$3="暦月",(BB158/($BE$8/7)),""))</f>
        <v>0</v>
      </c>
      <c r="BE158" s="620"/>
      <c r="BF158" s="616"/>
      <c r="BG158" s="617"/>
      <c r="BH158" s="617"/>
      <c r="BI158" s="617"/>
      <c r="BJ158" s="618"/>
    </row>
    <row r="159" spans="2:62" ht="20.25" customHeight="1" x14ac:dyDescent="0.7">
      <c r="B159" s="587">
        <f>B157+1</f>
        <v>72</v>
      </c>
      <c r="C159" s="589"/>
      <c r="D159" s="590"/>
      <c r="E159" s="162"/>
      <c r="F159" s="163"/>
      <c r="G159" s="162"/>
      <c r="H159" s="163"/>
      <c r="I159" s="592"/>
      <c r="J159" s="593"/>
      <c r="K159" s="594"/>
      <c r="L159" s="595"/>
      <c r="M159" s="595"/>
      <c r="N159" s="590"/>
      <c r="O159" s="571"/>
      <c r="P159" s="572"/>
      <c r="Q159" s="572"/>
      <c r="R159" s="572"/>
      <c r="S159" s="573"/>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574"/>
      <c r="BC159" s="575"/>
      <c r="BD159" s="576"/>
      <c r="BE159" s="577"/>
      <c r="BF159" s="578"/>
      <c r="BG159" s="579"/>
      <c r="BH159" s="579"/>
      <c r="BI159" s="579"/>
      <c r="BJ159" s="580"/>
    </row>
    <row r="160" spans="2:62" ht="20.25" customHeight="1" x14ac:dyDescent="0.7">
      <c r="B160" s="588"/>
      <c r="C160" s="622"/>
      <c r="D160" s="623"/>
      <c r="E160" s="195"/>
      <c r="F160" s="196">
        <f>C159</f>
        <v>0</v>
      </c>
      <c r="G160" s="195"/>
      <c r="H160" s="196">
        <f>I159</f>
        <v>0</v>
      </c>
      <c r="I160" s="624"/>
      <c r="J160" s="625"/>
      <c r="K160" s="626"/>
      <c r="L160" s="627"/>
      <c r="M160" s="627"/>
      <c r="N160" s="623"/>
      <c r="O160" s="571"/>
      <c r="P160" s="572"/>
      <c r="Q160" s="572"/>
      <c r="R160" s="572"/>
      <c r="S160" s="573"/>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619">
        <f>IF($BE$3="４週",SUM(W160:AX160),IF($BE$3="暦月",SUM(W160:BA160),""))</f>
        <v>0</v>
      </c>
      <c r="BC160" s="620"/>
      <c r="BD160" s="621">
        <f>IF($BE$3="４週",BB160/4,IF($BE$3="暦月",(BB160/($BE$8/7)),""))</f>
        <v>0</v>
      </c>
      <c r="BE160" s="620"/>
      <c r="BF160" s="616"/>
      <c r="BG160" s="617"/>
      <c r="BH160" s="617"/>
      <c r="BI160" s="617"/>
      <c r="BJ160" s="618"/>
    </row>
    <row r="161" spans="2:62" ht="20.25" customHeight="1" x14ac:dyDescent="0.7">
      <c r="B161" s="587">
        <f>B159+1</f>
        <v>73</v>
      </c>
      <c r="C161" s="589"/>
      <c r="D161" s="590"/>
      <c r="E161" s="162"/>
      <c r="F161" s="163"/>
      <c r="G161" s="162"/>
      <c r="H161" s="163"/>
      <c r="I161" s="592"/>
      <c r="J161" s="593"/>
      <c r="K161" s="594"/>
      <c r="L161" s="595"/>
      <c r="M161" s="595"/>
      <c r="N161" s="590"/>
      <c r="O161" s="571"/>
      <c r="P161" s="572"/>
      <c r="Q161" s="572"/>
      <c r="R161" s="572"/>
      <c r="S161" s="573"/>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574"/>
      <c r="BC161" s="575"/>
      <c r="BD161" s="576"/>
      <c r="BE161" s="577"/>
      <c r="BF161" s="578"/>
      <c r="BG161" s="579"/>
      <c r="BH161" s="579"/>
      <c r="BI161" s="579"/>
      <c r="BJ161" s="580"/>
    </row>
    <row r="162" spans="2:62" ht="20.25" customHeight="1" x14ac:dyDescent="0.7">
      <c r="B162" s="588"/>
      <c r="C162" s="622"/>
      <c r="D162" s="623"/>
      <c r="E162" s="195"/>
      <c r="F162" s="196">
        <f>C161</f>
        <v>0</v>
      </c>
      <c r="G162" s="195"/>
      <c r="H162" s="196">
        <f>I161</f>
        <v>0</v>
      </c>
      <c r="I162" s="624"/>
      <c r="J162" s="625"/>
      <c r="K162" s="626"/>
      <c r="L162" s="627"/>
      <c r="M162" s="627"/>
      <c r="N162" s="623"/>
      <c r="O162" s="571"/>
      <c r="P162" s="572"/>
      <c r="Q162" s="572"/>
      <c r="R162" s="572"/>
      <c r="S162" s="573"/>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619">
        <f>IF($BE$3="４週",SUM(W162:AX162),IF($BE$3="暦月",SUM(W162:BA162),""))</f>
        <v>0</v>
      </c>
      <c r="BC162" s="620"/>
      <c r="BD162" s="621">
        <f>IF($BE$3="４週",BB162/4,IF($BE$3="暦月",(BB162/($BE$8/7)),""))</f>
        <v>0</v>
      </c>
      <c r="BE162" s="620"/>
      <c r="BF162" s="616"/>
      <c r="BG162" s="617"/>
      <c r="BH162" s="617"/>
      <c r="BI162" s="617"/>
      <c r="BJ162" s="618"/>
    </row>
    <row r="163" spans="2:62" ht="20.25" customHeight="1" x14ac:dyDescent="0.7">
      <c r="B163" s="587">
        <f>B161+1</f>
        <v>74</v>
      </c>
      <c r="C163" s="589"/>
      <c r="D163" s="590"/>
      <c r="E163" s="162"/>
      <c r="F163" s="163"/>
      <c r="G163" s="162"/>
      <c r="H163" s="163"/>
      <c r="I163" s="592"/>
      <c r="J163" s="593"/>
      <c r="K163" s="594"/>
      <c r="L163" s="595"/>
      <c r="M163" s="595"/>
      <c r="N163" s="590"/>
      <c r="O163" s="571"/>
      <c r="P163" s="572"/>
      <c r="Q163" s="572"/>
      <c r="R163" s="572"/>
      <c r="S163" s="573"/>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574"/>
      <c r="BC163" s="575"/>
      <c r="BD163" s="576"/>
      <c r="BE163" s="577"/>
      <c r="BF163" s="578"/>
      <c r="BG163" s="579"/>
      <c r="BH163" s="579"/>
      <c r="BI163" s="579"/>
      <c r="BJ163" s="580"/>
    </row>
    <row r="164" spans="2:62" ht="20.25" customHeight="1" x14ac:dyDescent="0.7">
      <c r="B164" s="588"/>
      <c r="C164" s="622"/>
      <c r="D164" s="623"/>
      <c r="E164" s="195"/>
      <c r="F164" s="196">
        <f>C163</f>
        <v>0</v>
      </c>
      <c r="G164" s="195"/>
      <c r="H164" s="196">
        <f>I163</f>
        <v>0</v>
      </c>
      <c r="I164" s="624"/>
      <c r="J164" s="625"/>
      <c r="K164" s="626"/>
      <c r="L164" s="627"/>
      <c r="M164" s="627"/>
      <c r="N164" s="623"/>
      <c r="O164" s="571"/>
      <c r="P164" s="572"/>
      <c r="Q164" s="572"/>
      <c r="R164" s="572"/>
      <c r="S164" s="573"/>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619">
        <f>IF($BE$3="４週",SUM(W164:AX164),IF($BE$3="暦月",SUM(W164:BA164),""))</f>
        <v>0</v>
      </c>
      <c r="BC164" s="620"/>
      <c r="BD164" s="621">
        <f>IF($BE$3="４週",BB164/4,IF($BE$3="暦月",(BB164/($BE$8/7)),""))</f>
        <v>0</v>
      </c>
      <c r="BE164" s="620"/>
      <c r="BF164" s="616"/>
      <c r="BG164" s="617"/>
      <c r="BH164" s="617"/>
      <c r="BI164" s="617"/>
      <c r="BJ164" s="618"/>
    </row>
    <row r="165" spans="2:62" ht="20.25" customHeight="1" x14ac:dyDescent="0.7">
      <c r="B165" s="587">
        <f>B163+1</f>
        <v>75</v>
      </c>
      <c r="C165" s="589"/>
      <c r="D165" s="590"/>
      <c r="E165" s="162"/>
      <c r="F165" s="163"/>
      <c r="G165" s="162"/>
      <c r="H165" s="163"/>
      <c r="I165" s="592"/>
      <c r="J165" s="593"/>
      <c r="K165" s="594"/>
      <c r="L165" s="595"/>
      <c r="M165" s="595"/>
      <c r="N165" s="590"/>
      <c r="O165" s="571"/>
      <c r="P165" s="572"/>
      <c r="Q165" s="572"/>
      <c r="R165" s="572"/>
      <c r="S165" s="573"/>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574"/>
      <c r="BC165" s="575"/>
      <c r="BD165" s="576"/>
      <c r="BE165" s="577"/>
      <c r="BF165" s="578"/>
      <c r="BG165" s="579"/>
      <c r="BH165" s="579"/>
      <c r="BI165" s="579"/>
      <c r="BJ165" s="580"/>
    </row>
    <row r="166" spans="2:62" ht="20.25" customHeight="1" x14ac:dyDescent="0.7">
      <c r="B166" s="588"/>
      <c r="C166" s="622"/>
      <c r="D166" s="623"/>
      <c r="E166" s="195"/>
      <c r="F166" s="196">
        <f>C165</f>
        <v>0</v>
      </c>
      <c r="G166" s="195"/>
      <c r="H166" s="196">
        <f>I165</f>
        <v>0</v>
      </c>
      <c r="I166" s="624"/>
      <c r="J166" s="625"/>
      <c r="K166" s="626"/>
      <c r="L166" s="627"/>
      <c r="M166" s="627"/>
      <c r="N166" s="623"/>
      <c r="O166" s="571"/>
      <c r="P166" s="572"/>
      <c r="Q166" s="572"/>
      <c r="R166" s="572"/>
      <c r="S166" s="573"/>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619">
        <f>IF($BE$3="４週",SUM(W166:AX166),IF($BE$3="暦月",SUM(W166:BA166),""))</f>
        <v>0</v>
      </c>
      <c r="BC166" s="620"/>
      <c r="BD166" s="621">
        <f>IF($BE$3="４週",BB166/4,IF($BE$3="暦月",(BB166/($BE$8/7)),""))</f>
        <v>0</v>
      </c>
      <c r="BE166" s="620"/>
      <c r="BF166" s="616"/>
      <c r="BG166" s="617"/>
      <c r="BH166" s="617"/>
      <c r="BI166" s="617"/>
      <c r="BJ166" s="618"/>
    </row>
    <row r="167" spans="2:62" ht="20.25" customHeight="1" x14ac:dyDescent="0.7">
      <c r="B167" s="587">
        <f>B165+1</f>
        <v>76</v>
      </c>
      <c r="C167" s="589"/>
      <c r="D167" s="590"/>
      <c r="E167" s="162"/>
      <c r="F167" s="163"/>
      <c r="G167" s="162"/>
      <c r="H167" s="163"/>
      <c r="I167" s="592"/>
      <c r="J167" s="593"/>
      <c r="K167" s="594"/>
      <c r="L167" s="595"/>
      <c r="M167" s="595"/>
      <c r="N167" s="590"/>
      <c r="O167" s="571"/>
      <c r="P167" s="572"/>
      <c r="Q167" s="572"/>
      <c r="R167" s="572"/>
      <c r="S167" s="573"/>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574"/>
      <c r="BC167" s="575"/>
      <c r="BD167" s="576"/>
      <c r="BE167" s="577"/>
      <c r="BF167" s="578"/>
      <c r="BG167" s="579"/>
      <c r="BH167" s="579"/>
      <c r="BI167" s="579"/>
      <c r="BJ167" s="580"/>
    </row>
    <row r="168" spans="2:62" ht="20.25" customHeight="1" x14ac:dyDescent="0.7">
      <c r="B168" s="588"/>
      <c r="C168" s="622"/>
      <c r="D168" s="623"/>
      <c r="E168" s="195"/>
      <c r="F168" s="196">
        <f>C167</f>
        <v>0</v>
      </c>
      <c r="G168" s="195"/>
      <c r="H168" s="196">
        <f>I167</f>
        <v>0</v>
      </c>
      <c r="I168" s="624"/>
      <c r="J168" s="625"/>
      <c r="K168" s="626"/>
      <c r="L168" s="627"/>
      <c r="M168" s="627"/>
      <c r="N168" s="623"/>
      <c r="O168" s="571"/>
      <c r="P168" s="572"/>
      <c r="Q168" s="572"/>
      <c r="R168" s="572"/>
      <c r="S168" s="573"/>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619">
        <f>IF($BE$3="４週",SUM(W168:AX168),IF($BE$3="暦月",SUM(W168:BA168),""))</f>
        <v>0</v>
      </c>
      <c r="BC168" s="620"/>
      <c r="BD168" s="621">
        <f>IF($BE$3="４週",BB168/4,IF($BE$3="暦月",(BB168/($BE$8/7)),""))</f>
        <v>0</v>
      </c>
      <c r="BE168" s="620"/>
      <c r="BF168" s="616"/>
      <c r="BG168" s="617"/>
      <c r="BH168" s="617"/>
      <c r="BI168" s="617"/>
      <c r="BJ168" s="618"/>
    </row>
    <row r="169" spans="2:62" ht="20.25" customHeight="1" x14ac:dyDescent="0.7">
      <c r="B169" s="587">
        <f>B167+1</f>
        <v>77</v>
      </c>
      <c r="C169" s="589"/>
      <c r="D169" s="590"/>
      <c r="E169" s="162"/>
      <c r="F169" s="163"/>
      <c r="G169" s="162"/>
      <c r="H169" s="163"/>
      <c r="I169" s="592"/>
      <c r="J169" s="593"/>
      <c r="K169" s="594"/>
      <c r="L169" s="595"/>
      <c r="M169" s="595"/>
      <c r="N169" s="590"/>
      <c r="O169" s="571"/>
      <c r="P169" s="572"/>
      <c r="Q169" s="572"/>
      <c r="R169" s="572"/>
      <c r="S169" s="573"/>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574"/>
      <c r="BC169" s="575"/>
      <c r="BD169" s="576"/>
      <c r="BE169" s="577"/>
      <c r="BF169" s="578"/>
      <c r="BG169" s="579"/>
      <c r="BH169" s="579"/>
      <c r="BI169" s="579"/>
      <c r="BJ169" s="580"/>
    </row>
    <row r="170" spans="2:62" ht="20.25" customHeight="1" x14ac:dyDescent="0.7">
      <c r="B170" s="588"/>
      <c r="C170" s="622"/>
      <c r="D170" s="623"/>
      <c r="E170" s="195"/>
      <c r="F170" s="196">
        <f>C169</f>
        <v>0</v>
      </c>
      <c r="G170" s="195"/>
      <c r="H170" s="196">
        <f>I169</f>
        <v>0</v>
      </c>
      <c r="I170" s="624"/>
      <c r="J170" s="625"/>
      <c r="K170" s="626"/>
      <c r="L170" s="627"/>
      <c r="M170" s="627"/>
      <c r="N170" s="623"/>
      <c r="O170" s="571"/>
      <c r="P170" s="572"/>
      <c r="Q170" s="572"/>
      <c r="R170" s="572"/>
      <c r="S170" s="573"/>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619">
        <f>IF($BE$3="４週",SUM(W170:AX170),IF($BE$3="暦月",SUM(W170:BA170),""))</f>
        <v>0</v>
      </c>
      <c r="BC170" s="620"/>
      <c r="BD170" s="621">
        <f>IF($BE$3="４週",BB170/4,IF($BE$3="暦月",(BB170/($BE$8/7)),""))</f>
        <v>0</v>
      </c>
      <c r="BE170" s="620"/>
      <c r="BF170" s="616"/>
      <c r="BG170" s="617"/>
      <c r="BH170" s="617"/>
      <c r="BI170" s="617"/>
      <c r="BJ170" s="618"/>
    </row>
    <row r="171" spans="2:62" ht="20.25" customHeight="1" x14ac:dyDescent="0.7">
      <c r="B171" s="587">
        <f>B169+1</f>
        <v>78</v>
      </c>
      <c r="C171" s="589"/>
      <c r="D171" s="590"/>
      <c r="E171" s="162"/>
      <c r="F171" s="163"/>
      <c r="G171" s="162"/>
      <c r="H171" s="163"/>
      <c r="I171" s="592"/>
      <c r="J171" s="593"/>
      <c r="K171" s="594"/>
      <c r="L171" s="595"/>
      <c r="M171" s="595"/>
      <c r="N171" s="590"/>
      <c r="O171" s="571"/>
      <c r="P171" s="572"/>
      <c r="Q171" s="572"/>
      <c r="R171" s="572"/>
      <c r="S171" s="573"/>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574"/>
      <c r="BC171" s="575"/>
      <c r="BD171" s="576"/>
      <c r="BE171" s="577"/>
      <c r="BF171" s="578"/>
      <c r="BG171" s="579"/>
      <c r="BH171" s="579"/>
      <c r="BI171" s="579"/>
      <c r="BJ171" s="580"/>
    </row>
    <row r="172" spans="2:62" ht="20.25" customHeight="1" x14ac:dyDescent="0.7">
      <c r="B172" s="588"/>
      <c r="C172" s="622"/>
      <c r="D172" s="623"/>
      <c r="E172" s="195"/>
      <c r="F172" s="196">
        <f>C171</f>
        <v>0</v>
      </c>
      <c r="G172" s="195"/>
      <c r="H172" s="196">
        <f>I171</f>
        <v>0</v>
      </c>
      <c r="I172" s="624"/>
      <c r="J172" s="625"/>
      <c r="K172" s="626"/>
      <c r="L172" s="627"/>
      <c r="M172" s="627"/>
      <c r="N172" s="623"/>
      <c r="O172" s="571"/>
      <c r="P172" s="572"/>
      <c r="Q172" s="572"/>
      <c r="R172" s="572"/>
      <c r="S172" s="573"/>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619">
        <f>IF($BE$3="４週",SUM(W172:AX172),IF($BE$3="暦月",SUM(W172:BA172),""))</f>
        <v>0</v>
      </c>
      <c r="BC172" s="620"/>
      <c r="BD172" s="621">
        <f>IF($BE$3="４週",BB172/4,IF($BE$3="暦月",(BB172/($BE$8/7)),""))</f>
        <v>0</v>
      </c>
      <c r="BE172" s="620"/>
      <c r="BF172" s="616"/>
      <c r="BG172" s="617"/>
      <c r="BH172" s="617"/>
      <c r="BI172" s="617"/>
      <c r="BJ172" s="618"/>
    </row>
    <row r="173" spans="2:62" ht="20.25" customHeight="1" x14ac:dyDescent="0.7">
      <c r="B173" s="587">
        <f>B171+1</f>
        <v>79</v>
      </c>
      <c r="C173" s="589"/>
      <c r="D173" s="590"/>
      <c r="E173" s="162"/>
      <c r="F173" s="163"/>
      <c r="G173" s="162"/>
      <c r="H173" s="163"/>
      <c r="I173" s="592"/>
      <c r="J173" s="593"/>
      <c r="K173" s="594"/>
      <c r="L173" s="595"/>
      <c r="M173" s="595"/>
      <c r="N173" s="590"/>
      <c r="O173" s="571"/>
      <c r="P173" s="572"/>
      <c r="Q173" s="572"/>
      <c r="R173" s="572"/>
      <c r="S173" s="573"/>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574"/>
      <c r="BC173" s="575"/>
      <c r="BD173" s="576"/>
      <c r="BE173" s="577"/>
      <c r="BF173" s="578"/>
      <c r="BG173" s="579"/>
      <c r="BH173" s="579"/>
      <c r="BI173" s="579"/>
      <c r="BJ173" s="580"/>
    </row>
    <row r="174" spans="2:62" ht="20.25" customHeight="1" x14ac:dyDescent="0.7">
      <c r="B174" s="588"/>
      <c r="C174" s="622"/>
      <c r="D174" s="623"/>
      <c r="E174" s="195"/>
      <c r="F174" s="196">
        <f>C173</f>
        <v>0</v>
      </c>
      <c r="G174" s="195"/>
      <c r="H174" s="196">
        <f>I173</f>
        <v>0</v>
      </c>
      <c r="I174" s="624"/>
      <c r="J174" s="625"/>
      <c r="K174" s="626"/>
      <c r="L174" s="627"/>
      <c r="M174" s="627"/>
      <c r="N174" s="623"/>
      <c r="O174" s="571"/>
      <c r="P174" s="572"/>
      <c r="Q174" s="572"/>
      <c r="R174" s="572"/>
      <c r="S174" s="573"/>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619">
        <f>IF($BE$3="４週",SUM(W174:AX174),IF($BE$3="暦月",SUM(W174:BA174),""))</f>
        <v>0</v>
      </c>
      <c r="BC174" s="620"/>
      <c r="BD174" s="621">
        <f>IF($BE$3="４週",BB174/4,IF($BE$3="暦月",(BB174/($BE$8/7)),""))</f>
        <v>0</v>
      </c>
      <c r="BE174" s="620"/>
      <c r="BF174" s="616"/>
      <c r="BG174" s="617"/>
      <c r="BH174" s="617"/>
      <c r="BI174" s="617"/>
      <c r="BJ174" s="618"/>
    </row>
    <row r="175" spans="2:62" ht="20.25" customHeight="1" x14ac:dyDescent="0.7">
      <c r="B175" s="587">
        <f>B173+1</f>
        <v>80</v>
      </c>
      <c r="C175" s="589"/>
      <c r="D175" s="590"/>
      <c r="E175" s="162"/>
      <c r="F175" s="163"/>
      <c r="G175" s="162"/>
      <c r="H175" s="163"/>
      <c r="I175" s="592"/>
      <c r="J175" s="593"/>
      <c r="K175" s="594"/>
      <c r="L175" s="595"/>
      <c r="M175" s="595"/>
      <c r="N175" s="590"/>
      <c r="O175" s="571"/>
      <c r="P175" s="572"/>
      <c r="Q175" s="572"/>
      <c r="R175" s="572"/>
      <c r="S175" s="573"/>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574"/>
      <c r="BC175" s="575"/>
      <c r="BD175" s="576"/>
      <c r="BE175" s="577"/>
      <c r="BF175" s="578"/>
      <c r="BG175" s="579"/>
      <c r="BH175" s="579"/>
      <c r="BI175" s="579"/>
      <c r="BJ175" s="580"/>
    </row>
    <row r="176" spans="2:62" ht="20.25" customHeight="1" x14ac:dyDescent="0.7">
      <c r="B176" s="588"/>
      <c r="C176" s="622"/>
      <c r="D176" s="623"/>
      <c r="E176" s="195"/>
      <c r="F176" s="196">
        <f>C175</f>
        <v>0</v>
      </c>
      <c r="G176" s="195"/>
      <c r="H176" s="196">
        <f>I175</f>
        <v>0</v>
      </c>
      <c r="I176" s="624"/>
      <c r="J176" s="625"/>
      <c r="K176" s="626"/>
      <c r="L176" s="627"/>
      <c r="M176" s="627"/>
      <c r="N176" s="623"/>
      <c r="O176" s="571"/>
      <c r="P176" s="572"/>
      <c r="Q176" s="572"/>
      <c r="R176" s="572"/>
      <c r="S176" s="573"/>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619">
        <f>IF($BE$3="４週",SUM(W176:AX176),IF($BE$3="暦月",SUM(W176:BA176),""))</f>
        <v>0</v>
      </c>
      <c r="BC176" s="620"/>
      <c r="BD176" s="621">
        <f>IF($BE$3="４週",BB176/4,IF($BE$3="暦月",(BB176/($BE$8/7)),""))</f>
        <v>0</v>
      </c>
      <c r="BE176" s="620"/>
      <c r="BF176" s="616"/>
      <c r="BG176" s="617"/>
      <c r="BH176" s="617"/>
      <c r="BI176" s="617"/>
      <c r="BJ176" s="618"/>
    </row>
    <row r="177" spans="2:62" ht="20.25" customHeight="1" x14ac:dyDescent="0.7">
      <c r="B177" s="587">
        <f>B175+1</f>
        <v>81</v>
      </c>
      <c r="C177" s="589"/>
      <c r="D177" s="590"/>
      <c r="E177" s="162"/>
      <c r="F177" s="163"/>
      <c r="G177" s="162"/>
      <c r="H177" s="163"/>
      <c r="I177" s="592"/>
      <c r="J177" s="593"/>
      <c r="K177" s="594"/>
      <c r="L177" s="595"/>
      <c r="M177" s="595"/>
      <c r="N177" s="590"/>
      <c r="O177" s="571"/>
      <c r="P177" s="572"/>
      <c r="Q177" s="572"/>
      <c r="R177" s="572"/>
      <c r="S177" s="573"/>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574"/>
      <c r="BC177" s="575"/>
      <c r="BD177" s="576"/>
      <c r="BE177" s="577"/>
      <c r="BF177" s="578"/>
      <c r="BG177" s="579"/>
      <c r="BH177" s="579"/>
      <c r="BI177" s="579"/>
      <c r="BJ177" s="580"/>
    </row>
    <row r="178" spans="2:62" ht="20.25" customHeight="1" x14ac:dyDescent="0.7">
      <c r="B178" s="588"/>
      <c r="C178" s="622"/>
      <c r="D178" s="623"/>
      <c r="E178" s="195"/>
      <c r="F178" s="196">
        <f>C177</f>
        <v>0</v>
      </c>
      <c r="G178" s="195"/>
      <c r="H178" s="196">
        <f>I177</f>
        <v>0</v>
      </c>
      <c r="I178" s="624"/>
      <c r="J178" s="625"/>
      <c r="K178" s="626"/>
      <c r="L178" s="627"/>
      <c r="M178" s="627"/>
      <c r="N178" s="623"/>
      <c r="O178" s="571"/>
      <c r="P178" s="572"/>
      <c r="Q178" s="572"/>
      <c r="R178" s="572"/>
      <c r="S178" s="573"/>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619">
        <f>IF($BE$3="４週",SUM(W178:AX178),IF($BE$3="暦月",SUM(W178:BA178),""))</f>
        <v>0</v>
      </c>
      <c r="BC178" s="620"/>
      <c r="BD178" s="621">
        <f>IF($BE$3="４週",BB178/4,IF($BE$3="暦月",(BB178/($BE$8/7)),""))</f>
        <v>0</v>
      </c>
      <c r="BE178" s="620"/>
      <c r="BF178" s="616"/>
      <c r="BG178" s="617"/>
      <c r="BH178" s="617"/>
      <c r="BI178" s="617"/>
      <c r="BJ178" s="618"/>
    </row>
    <row r="179" spans="2:62" ht="20.25" customHeight="1" x14ac:dyDescent="0.7">
      <c r="B179" s="587">
        <f>B177+1</f>
        <v>82</v>
      </c>
      <c r="C179" s="589"/>
      <c r="D179" s="590"/>
      <c r="E179" s="162"/>
      <c r="F179" s="163"/>
      <c r="G179" s="162"/>
      <c r="H179" s="163"/>
      <c r="I179" s="592"/>
      <c r="J179" s="593"/>
      <c r="K179" s="594"/>
      <c r="L179" s="595"/>
      <c r="M179" s="595"/>
      <c r="N179" s="590"/>
      <c r="O179" s="571"/>
      <c r="P179" s="572"/>
      <c r="Q179" s="572"/>
      <c r="R179" s="572"/>
      <c r="S179" s="573"/>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574"/>
      <c r="BC179" s="575"/>
      <c r="BD179" s="576"/>
      <c r="BE179" s="577"/>
      <c r="BF179" s="578"/>
      <c r="BG179" s="579"/>
      <c r="BH179" s="579"/>
      <c r="BI179" s="579"/>
      <c r="BJ179" s="580"/>
    </row>
    <row r="180" spans="2:62" ht="20.25" customHeight="1" x14ac:dyDescent="0.7">
      <c r="B180" s="588"/>
      <c r="C180" s="622"/>
      <c r="D180" s="623"/>
      <c r="E180" s="195"/>
      <c r="F180" s="196">
        <f>C179</f>
        <v>0</v>
      </c>
      <c r="G180" s="195"/>
      <c r="H180" s="196">
        <f>I179</f>
        <v>0</v>
      </c>
      <c r="I180" s="624"/>
      <c r="J180" s="625"/>
      <c r="K180" s="626"/>
      <c r="L180" s="627"/>
      <c r="M180" s="627"/>
      <c r="N180" s="623"/>
      <c r="O180" s="571"/>
      <c r="P180" s="572"/>
      <c r="Q180" s="572"/>
      <c r="R180" s="572"/>
      <c r="S180" s="573"/>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619">
        <f>IF($BE$3="４週",SUM(W180:AX180),IF($BE$3="暦月",SUM(W180:BA180),""))</f>
        <v>0</v>
      </c>
      <c r="BC180" s="620"/>
      <c r="BD180" s="621">
        <f>IF($BE$3="４週",BB180/4,IF($BE$3="暦月",(BB180/($BE$8/7)),""))</f>
        <v>0</v>
      </c>
      <c r="BE180" s="620"/>
      <c r="BF180" s="616"/>
      <c r="BG180" s="617"/>
      <c r="BH180" s="617"/>
      <c r="BI180" s="617"/>
      <c r="BJ180" s="618"/>
    </row>
    <row r="181" spans="2:62" ht="20.25" customHeight="1" x14ac:dyDescent="0.7">
      <c r="B181" s="587">
        <f>B179+1</f>
        <v>83</v>
      </c>
      <c r="C181" s="589"/>
      <c r="D181" s="590"/>
      <c r="E181" s="162"/>
      <c r="F181" s="163"/>
      <c r="G181" s="162"/>
      <c r="H181" s="163"/>
      <c r="I181" s="592"/>
      <c r="J181" s="593"/>
      <c r="K181" s="594"/>
      <c r="L181" s="595"/>
      <c r="M181" s="595"/>
      <c r="N181" s="590"/>
      <c r="O181" s="571"/>
      <c r="P181" s="572"/>
      <c r="Q181" s="572"/>
      <c r="R181" s="572"/>
      <c r="S181" s="573"/>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574"/>
      <c r="BC181" s="575"/>
      <c r="BD181" s="576"/>
      <c r="BE181" s="577"/>
      <c r="BF181" s="578"/>
      <c r="BG181" s="579"/>
      <c r="BH181" s="579"/>
      <c r="BI181" s="579"/>
      <c r="BJ181" s="580"/>
    </row>
    <row r="182" spans="2:62" ht="20.25" customHeight="1" x14ac:dyDescent="0.7">
      <c r="B182" s="588"/>
      <c r="C182" s="622"/>
      <c r="D182" s="623"/>
      <c r="E182" s="195"/>
      <c r="F182" s="196">
        <f>C181</f>
        <v>0</v>
      </c>
      <c r="G182" s="195"/>
      <c r="H182" s="196">
        <f>I181</f>
        <v>0</v>
      </c>
      <c r="I182" s="624"/>
      <c r="J182" s="625"/>
      <c r="K182" s="626"/>
      <c r="L182" s="627"/>
      <c r="M182" s="627"/>
      <c r="N182" s="623"/>
      <c r="O182" s="571"/>
      <c r="P182" s="572"/>
      <c r="Q182" s="572"/>
      <c r="R182" s="572"/>
      <c r="S182" s="573"/>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619">
        <f>IF($BE$3="４週",SUM(W182:AX182),IF($BE$3="暦月",SUM(W182:BA182),""))</f>
        <v>0</v>
      </c>
      <c r="BC182" s="620"/>
      <c r="BD182" s="621">
        <f>IF($BE$3="４週",BB182/4,IF($BE$3="暦月",(BB182/($BE$8/7)),""))</f>
        <v>0</v>
      </c>
      <c r="BE182" s="620"/>
      <c r="BF182" s="616"/>
      <c r="BG182" s="617"/>
      <c r="BH182" s="617"/>
      <c r="BI182" s="617"/>
      <c r="BJ182" s="618"/>
    </row>
    <row r="183" spans="2:62" ht="20.25" customHeight="1" x14ac:dyDescent="0.7">
      <c r="B183" s="587">
        <f>B181+1</f>
        <v>84</v>
      </c>
      <c r="C183" s="589"/>
      <c r="D183" s="590"/>
      <c r="E183" s="162"/>
      <c r="F183" s="163"/>
      <c r="G183" s="162"/>
      <c r="H183" s="163"/>
      <c r="I183" s="592"/>
      <c r="J183" s="593"/>
      <c r="K183" s="594"/>
      <c r="L183" s="595"/>
      <c r="M183" s="595"/>
      <c r="N183" s="590"/>
      <c r="O183" s="571"/>
      <c r="P183" s="572"/>
      <c r="Q183" s="572"/>
      <c r="R183" s="572"/>
      <c r="S183" s="573"/>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574"/>
      <c r="BC183" s="575"/>
      <c r="BD183" s="576"/>
      <c r="BE183" s="577"/>
      <c r="BF183" s="578"/>
      <c r="BG183" s="579"/>
      <c r="BH183" s="579"/>
      <c r="BI183" s="579"/>
      <c r="BJ183" s="580"/>
    </row>
    <row r="184" spans="2:62" ht="20.25" customHeight="1" x14ac:dyDescent="0.7">
      <c r="B184" s="588"/>
      <c r="C184" s="622"/>
      <c r="D184" s="623"/>
      <c r="E184" s="195"/>
      <c r="F184" s="196">
        <f>C183</f>
        <v>0</v>
      </c>
      <c r="G184" s="195"/>
      <c r="H184" s="196">
        <f>I183</f>
        <v>0</v>
      </c>
      <c r="I184" s="624"/>
      <c r="J184" s="625"/>
      <c r="K184" s="626"/>
      <c r="L184" s="627"/>
      <c r="M184" s="627"/>
      <c r="N184" s="623"/>
      <c r="O184" s="571"/>
      <c r="P184" s="572"/>
      <c r="Q184" s="572"/>
      <c r="R184" s="572"/>
      <c r="S184" s="573"/>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619">
        <f>IF($BE$3="４週",SUM(W184:AX184),IF($BE$3="暦月",SUM(W184:BA184),""))</f>
        <v>0</v>
      </c>
      <c r="BC184" s="620"/>
      <c r="BD184" s="621">
        <f>IF($BE$3="４週",BB184/4,IF($BE$3="暦月",(BB184/($BE$8/7)),""))</f>
        <v>0</v>
      </c>
      <c r="BE184" s="620"/>
      <c r="BF184" s="616"/>
      <c r="BG184" s="617"/>
      <c r="BH184" s="617"/>
      <c r="BI184" s="617"/>
      <c r="BJ184" s="618"/>
    </row>
    <row r="185" spans="2:62" ht="20.25" customHeight="1" x14ac:dyDescent="0.7">
      <c r="B185" s="587">
        <f>B183+1</f>
        <v>85</v>
      </c>
      <c r="C185" s="589"/>
      <c r="D185" s="590"/>
      <c r="E185" s="162"/>
      <c r="F185" s="163"/>
      <c r="G185" s="162"/>
      <c r="H185" s="163"/>
      <c r="I185" s="592"/>
      <c r="J185" s="593"/>
      <c r="K185" s="594"/>
      <c r="L185" s="595"/>
      <c r="M185" s="595"/>
      <c r="N185" s="590"/>
      <c r="O185" s="571"/>
      <c r="P185" s="572"/>
      <c r="Q185" s="572"/>
      <c r="R185" s="572"/>
      <c r="S185" s="573"/>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574"/>
      <c r="BC185" s="575"/>
      <c r="BD185" s="576"/>
      <c r="BE185" s="577"/>
      <c r="BF185" s="578"/>
      <c r="BG185" s="579"/>
      <c r="BH185" s="579"/>
      <c r="BI185" s="579"/>
      <c r="BJ185" s="580"/>
    </row>
    <row r="186" spans="2:62" ht="20.25" customHeight="1" x14ac:dyDescent="0.7">
      <c r="B186" s="588"/>
      <c r="C186" s="622"/>
      <c r="D186" s="623"/>
      <c r="E186" s="195"/>
      <c r="F186" s="196">
        <f>C185</f>
        <v>0</v>
      </c>
      <c r="G186" s="195"/>
      <c r="H186" s="196">
        <f>I185</f>
        <v>0</v>
      </c>
      <c r="I186" s="624"/>
      <c r="J186" s="625"/>
      <c r="K186" s="626"/>
      <c r="L186" s="627"/>
      <c r="M186" s="627"/>
      <c r="N186" s="623"/>
      <c r="O186" s="571"/>
      <c r="P186" s="572"/>
      <c r="Q186" s="572"/>
      <c r="R186" s="572"/>
      <c r="S186" s="573"/>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619">
        <f>IF($BE$3="４週",SUM(W186:AX186),IF($BE$3="暦月",SUM(W186:BA186),""))</f>
        <v>0</v>
      </c>
      <c r="BC186" s="620"/>
      <c r="BD186" s="621">
        <f>IF($BE$3="４週",BB186/4,IF($BE$3="暦月",(BB186/($BE$8/7)),""))</f>
        <v>0</v>
      </c>
      <c r="BE186" s="620"/>
      <c r="BF186" s="616"/>
      <c r="BG186" s="617"/>
      <c r="BH186" s="617"/>
      <c r="BI186" s="617"/>
      <c r="BJ186" s="618"/>
    </row>
    <row r="187" spans="2:62" ht="20.25" customHeight="1" x14ac:dyDescent="0.7">
      <c r="B187" s="587">
        <f>B185+1</f>
        <v>86</v>
      </c>
      <c r="C187" s="589"/>
      <c r="D187" s="590"/>
      <c r="E187" s="162"/>
      <c r="F187" s="163"/>
      <c r="G187" s="162"/>
      <c r="H187" s="163"/>
      <c r="I187" s="592"/>
      <c r="J187" s="593"/>
      <c r="K187" s="594"/>
      <c r="L187" s="595"/>
      <c r="M187" s="595"/>
      <c r="N187" s="590"/>
      <c r="O187" s="571"/>
      <c r="P187" s="572"/>
      <c r="Q187" s="572"/>
      <c r="R187" s="572"/>
      <c r="S187" s="573"/>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574"/>
      <c r="BC187" s="575"/>
      <c r="BD187" s="576"/>
      <c r="BE187" s="577"/>
      <c r="BF187" s="578"/>
      <c r="BG187" s="579"/>
      <c r="BH187" s="579"/>
      <c r="BI187" s="579"/>
      <c r="BJ187" s="580"/>
    </row>
    <row r="188" spans="2:62" ht="20.25" customHeight="1" x14ac:dyDescent="0.7">
      <c r="B188" s="588"/>
      <c r="C188" s="622"/>
      <c r="D188" s="623"/>
      <c r="E188" s="195"/>
      <c r="F188" s="196">
        <f>C187</f>
        <v>0</v>
      </c>
      <c r="G188" s="195"/>
      <c r="H188" s="196">
        <f>I187</f>
        <v>0</v>
      </c>
      <c r="I188" s="624"/>
      <c r="J188" s="625"/>
      <c r="K188" s="626"/>
      <c r="L188" s="627"/>
      <c r="M188" s="627"/>
      <c r="N188" s="623"/>
      <c r="O188" s="571"/>
      <c r="P188" s="572"/>
      <c r="Q188" s="572"/>
      <c r="R188" s="572"/>
      <c r="S188" s="573"/>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619">
        <f>IF($BE$3="４週",SUM(W188:AX188),IF($BE$3="暦月",SUM(W188:BA188),""))</f>
        <v>0</v>
      </c>
      <c r="BC188" s="620"/>
      <c r="BD188" s="621">
        <f>IF($BE$3="４週",BB188/4,IF($BE$3="暦月",(BB188/($BE$8/7)),""))</f>
        <v>0</v>
      </c>
      <c r="BE188" s="620"/>
      <c r="BF188" s="616"/>
      <c r="BG188" s="617"/>
      <c r="BH188" s="617"/>
      <c r="BI188" s="617"/>
      <c r="BJ188" s="618"/>
    </row>
    <row r="189" spans="2:62" ht="20.25" customHeight="1" x14ac:dyDescent="0.7">
      <c r="B189" s="587">
        <f>B187+1</f>
        <v>87</v>
      </c>
      <c r="C189" s="589"/>
      <c r="D189" s="590"/>
      <c r="E189" s="162"/>
      <c r="F189" s="163"/>
      <c r="G189" s="162"/>
      <c r="H189" s="163"/>
      <c r="I189" s="592"/>
      <c r="J189" s="593"/>
      <c r="K189" s="594"/>
      <c r="L189" s="595"/>
      <c r="M189" s="595"/>
      <c r="N189" s="590"/>
      <c r="O189" s="571"/>
      <c r="P189" s="572"/>
      <c r="Q189" s="572"/>
      <c r="R189" s="572"/>
      <c r="S189" s="573"/>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574"/>
      <c r="BC189" s="575"/>
      <c r="BD189" s="576"/>
      <c r="BE189" s="577"/>
      <c r="BF189" s="578"/>
      <c r="BG189" s="579"/>
      <c r="BH189" s="579"/>
      <c r="BI189" s="579"/>
      <c r="BJ189" s="580"/>
    </row>
    <row r="190" spans="2:62" ht="20.25" customHeight="1" x14ac:dyDescent="0.7">
      <c r="B190" s="588"/>
      <c r="C190" s="622"/>
      <c r="D190" s="623"/>
      <c r="E190" s="195"/>
      <c r="F190" s="196">
        <f>C189</f>
        <v>0</v>
      </c>
      <c r="G190" s="195"/>
      <c r="H190" s="196">
        <f>I189</f>
        <v>0</v>
      </c>
      <c r="I190" s="624"/>
      <c r="J190" s="625"/>
      <c r="K190" s="626"/>
      <c r="L190" s="627"/>
      <c r="M190" s="627"/>
      <c r="N190" s="623"/>
      <c r="O190" s="571"/>
      <c r="P190" s="572"/>
      <c r="Q190" s="572"/>
      <c r="R190" s="572"/>
      <c r="S190" s="573"/>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619">
        <f>IF($BE$3="４週",SUM(W190:AX190),IF($BE$3="暦月",SUM(W190:BA190),""))</f>
        <v>0</v>
      </c>
      <c r="BC190" s="620"/>
      <c r="BD190" s="621">
        <f>IF($BE$3="４週",BB190/4,IF($BE$3="暦月",(BB190/($BE$8/7)),""))</f>
        <v>0</v>
      </c>
      <c r="BE190" s="620"/>
      <c r="BF190" s="616"/>
      <c r="BG190" s="617"/>
      <c r="BH190" s="617"/>
      <c r="BI190" s="617"/>
      <c r="BJ190" s="618"/>
    </row>
    <row r="191" spans="2:62" ht="20.25" customHeight="1" x14ac:dyDescent="0.7">
      <c r="B191" s="587">
        <f>B189+1</f>
        <v>88</v>
      </c>
      <c r="C191" s="589"/>
      <c r="D191" s="590"/>
      <c r="E191" s="162"/>
      <c r="F191" s="163"/>
      <c r="G191" s="162"/>
      <c r="H191" s="163"/>
      <c r="I191" s="592"/>
      <c r="J191" s="593"/>
      <c r="K191" s="594"/>
      <c r="L191" s="595"/>
      <c r="M191" s="595"/>
      <c r="N191" s="590"/>
      <c r="O191" s="571"/>
      <c r="P191" s="572"/>
      <c r="Q191" s="572"/>
      <c r="R191" s="572"/>
      <c r="S191" s="573"/>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574"/>
      <c r="BC191" s="575"/>
      <c r="BD191" s="576"/>
      <c r="BE191" s="577"/>
      <c r="BF191" s="578"/>
      <c r="BG191" s="579"/>
      <c r="BH191" s="579"/>
      <c r="BI191" s="579"/>
      <c r="BJ191" s="580"/>
    </row>
    <row r="192" spans="2:62" ht="20.25" customHeight="1" x14ac:dyDescent="0.7">
      <c r="B192" s="588"/>
      <c r="C192" s="622"/>
      <c r="D192" s="623"/>
      <c r="E192" s="195"/>
      <c r="F192" s="196">
        <f>C191</f>
        <v>0</v>
      </c>
      <c r="G192" s="195"/>
      <c r="H192" s="196">
        <f>I191</f>
        <v>0</v>
      </c>
      <c r="I192" s="624"/>
      <c r="J192" s="625"/>
      <c r="K192" s="626"/>
      <c r="L192" s="627"/>
      <c r="M192" s="627"/>
      <c r="N192" s="623"/>
      <c r="O192" s="571"/>
      <c r="P192" s="572"/>
      <c r="Q192" s="572"/>
      <c r="R192" s="572"/>
      <c r="S192" s="573"/>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619">
        <f>IF($BE$3="４週",SUM(W192:AX192),IF($BE$3="暦月",SUM(W192:BA192),""))</f>
        <v>0</v>
      </c>
      <c r="BC192" s="620"/>
      <c r="BD192" s="621">
        <f>IF($BE$3="４週",BB192/4,IF($BE$3="暦月",(BB192/($BE$8/7)),""))</f>
        <v>0</v>
      </c>
      <c r="BE192" s="620"/>
      <c r="BF192" s="616"/>
      <c r="BG192" s="617"/>
      <c r="BH192" s="617"/>
      <c r="BI192" s="617"/>
      <c r="BJ192" s="618"/>
    </row>
    <row r="193" spans="2:62" ht="20.25" customHeight="1" x14ac:dyDescent="0.7">
      <c r="B193" s="587">
        <f>B191+1</f>
        <v>89</v>
      </c>
      <c r="C193" s="589"/>
      <c r="D193" s="590"/>
      <c r="E193" s="162"/>
      <c r="F193" s="163"/>
      <c r="G193" s="162"/>
      <c r="H193" s="163"/>
      <c r="I193" s="592"/>
      <c r="J193" s="593"/>
      <c r="K193" s="594"/>
      <c r="L193" s="595"/>
      <c r="M193" s="595"/>
      <c r="N193" s="590"/>
      <c r="O193" s="571"/>
      <c r="P193" s="572"/>
      <c r="Q193" s="572"/>
      <c r="R193" s="572"/>
      <c r="S193" s="573"/>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574"/>
      <c r="BC193" s="575"/>
      <c r="BD193" s="576"/>
      <c r="BE193" s="577"/>
      <c r="BF193" s="578"/>
      <c r="BG193" s="579"/>
      <c r="BH193" s="579"/>
      <c r="BI193" s="579"/>
      <c r="BJ193" s="580"/>
    </row>
    <row r="194" spans="2:62" ht="20.25" customHeight="1" x14ac:dyDescent="0.7">
      <c r="B194" s="588"/>
      <c r="C194" s="622"/>
      <c r="D194" s="623"/>
      <c r="E194" s="195"/>
      <c r="F194" s="196">
        <f>C193</f>
        <v>0</v>
      </c>
      <c r="G194" s="195"/>
      <c r="H194" s="196">
        <f>I193</f>
        <v>0</v>
      </c>
      <c r="I194" s="624"/>
      <c r="J194" s="625"/>
      <c r="K194" s="626"/>
      <c r="L194" s="627"/>
      <c r="M194" s="627"/>
      <c r="N194" s="623"/>
      <c r="O194" s="571"/>
      <c r="P194" s="572"/>
      <c r="Q194" s="572"/>
      <c r="R194" s="572"/>
      <c r="S194" s="573"/>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619">
        <f>IF($BE$3="４週",SUM(W194:AX194),IF($BE$3="暦月",SUM(W194:BA194),""))</f>
        <v>0</v>
      </c>
      <c r="BC194" s="620"/>
      <c r="BD194" s="621">
        <f>IF($BE$3="４週",BB194/4,IF($BE$3="暦月",(BB194/($BE$8/7)),""))</f>
        <v>0</v>
      </c>
      <c r="BE194" s="620"/>
      <c r="BF194" s="616"/>
      <c r="BG194" s="617"/>
      <c r="BH194" s="617"/>
      <c r="BI194" s="617"/>
      <c r="BJ194" s="618"/>
    </row>
    <row r="195" spans="2:62" ht="20.25" customHeight="1" x14ac:dyDescent="0.7">
      <c r="B195" s="587">
        <f>B193+1</f>
        <v>90</v>
      </c>
      <c r="C195" s="589"/>
      <c r="D195" s="590"/>
      <c r="E195" s="162"/>
      <c r="F195" s="163"/>
      <c r="G195" s="162"/>
      <c r="H195" s="163"/>
      <c r="I195" s="592"/>
      <c r="J195" s="593"/>
      <c r="K195" s="594"/>
      <c r="L195" s="595"/>
      <c r="M195" s="595"/>
      <c r="N195" s="590"/>
      <c r="O195" s="571"/>
      <c r="P195" s="572"/>
      <c r="Q195" s="572"/>
      <c r="R195" s="572"/>
      <c r="S195" s="573"/>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574"/>
      <c r="BC195" s="575"/>
      <c r="BD195" s="576"/>
      <c r="BE195" s="577"/>
      <c r="BF195" s="578"/>
      <c r="BG195" s="579"/>
      <c r="BH195" s="579"/>
      <c r="BI195" s="579"/>
      <c r="BJ195" s="580"/>
    </row>
    <row r="196" spans="2:62" ht="20.25" customHeight="1" x14ac:dyDescent="0.7">
      <c r="B196" s="588"/>
      <c r="C196" s="622"/>
      <c r="D196" s="623"/>
      <c r="E196" s="195"/>
      <c r="F196" s="196">
        <f>C195</f>
        <v>0</v>
      </c>
      <c r="G196" s="195"/>
      <c r="H196" s="196">
        <f>I195</f>
        <v>0</v>
      </c>
      <c r="I196" s="624"/>
      <c r="J196" s="625"/>
      <c r="K196" s="626"/>
      <c r="L196" s="627"/>
      <c r="M196" s="627"/>
      <c r="N196" s="623"/>
      <c r="O196" s="571"/>
      <c r="P196" s="572"/>
      <c r="Q196" s="572"/>
      <c r="R196" s="572"/>
      <c r="S196" s="573"/>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619">
        <f>IF($BE$3="４週",SUM(W196:AX196),IF($BE$3="暦月",SUM(W196:BA196),""))</f>
        <v>0</v>
      </c>
      <c r="BC196" s="620"/>
      <c r="BD196" s="621">
        <f>IF($BE$3="４週",BB196/4,IF($BE$3="暦月",(BB196/($BE$8/7)),""))</f>
        <v>0</v>
      </c>
      <c r="BE196" s="620"/>
      <c r="BF196" s="616"/>
      <c r="BG196" s="617"/>
      <c r="BH196" s="617"/>
      <c r="BI196" s="617"/>
      <c r="BJ196" s="618"/>
    </row>
    <row r="197" spans="2:62" ht="20.25" customHeight="1" x14ac:dyDescent="0.7">
      <c r="B197" s="587">
        <f>B195+1</f>
        <v>91</v>
      </c>
      <c r="C197" s="589"/>
      <c r="D197" s="590"/>
      <c r="E197" s="162"/>
      <c r="F197" s="163"/>
      <c r="G197" s="162"/>
      <c r="H197" s="163"/>
      <c r="I197" s="592"/>
      <c r="J197" s="593"/>
      <c r="K197" s="594"/>
      <c r="L197" s="595"/>
      <c r="M197" s="595"/>
      <c r="N197" s="590"/>
      <c r="O197" s="571"/>
      <c r="P197" s="572"/>
      <c r="Q197" s="572"/>
      <c r="R197" s="572"/>
      <c r="S197" s="573"/>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574"/>
      <c r="BC197" s="575"/>
      <c r="BD197" s="576"/>
      <c r="BE197" s="577"/>
      <c r="BF197" s="578"/>
      <c r="BG197" s="579"/>
      <c r="BH197" s="579"/>
      <c r="BI197" s="579"/>
      <c r="BJ197" s="580"/>
    </row>
    <row r="198" spans="2:62" ht="20.25" customHeight="1" x14ac:dyDescent="0.7">
      <c r="B198" s="588"/>
      <c r="C198" s="622"/>
      <c r="D198" s="623"/>
      <c r="E198" s="195"/>
      <c r="F198" s="196">
        <f>C197</f>
        <v>0</v>
      </c>
      <c r="G198" s="195"/>
      <c r="H198" s="196">
        <f>I197</f>
        <v>0</v>
      </c>
      <c r="I198" s="624"/>
      <c r="J198" s="625"/>
      <c r="K198" s="626"/>
      <c r="L198" s="627"/>
      <c r="M198" s="627"/>
      <c r="N198" s="623"/>
      <c r="O198" s="571"/>
      <c r="P198" s="572"/>
      <c r="Q198" s="572"/>
      <c r="R198" s="572"/>
      <c r="S198" s="573"/>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619">
        <f>IF($BE$3="４週",SUM(W198:AX198),IF($BE$3="暦月",SUM(W198:BA198),""))</f>
        <v>0</v>
      </c>
      <c r="BC198" s="620"/>
      <c r="BD198" s="621">
        <f>IF($BE$3="４週",BB198/4,IF($BE$3="暦月",(BB198/($BE$8/7)),""))</f>
        <v>0</v>
      </c>
      <c r="BE198" s="620"/>
      <c r="BF198" s="616"/>
      <c r="BG198" s="617"/>
      <c r="BH198" s="617"/>
      <c r="BI198" s="617"/>
      <c r="BJ198" s="618"/>
    </row>
    <row r="199" spans="2:62" ht="20.25" customHeight="1" x14ac:dyDescent="0.7">
      <c r="B199" s="587">
        <f>B197+1</f>
        <v>92</v>
      </c>
      <c r="C199" s="589"/>
      <c r="D199" s="590"/>
      <c r="E199" s="162"/>
      <c r="F199" s="163"/>
      <c r="G199" s="162"/>
      <c r="H199" s="163"/>
      <c r="I199" s="592"/>
      <c r="J199" s="593"/>
      <c r="K199" s="594"/>
      <c r="L199" s="595"/>
      <c r="M199" s="595"/>
      <c r="N199" s="590"/>
      <c r="O199" s="571"/>
      <c r="P199" s="572"/>
      <c r="Q199" s="572"/>
      <c r="R199" s="572"/>
      <c r="S199" s="573"/>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574"/>
      <c r="BC199" s="575"/>
      <c r="BD199" s="576"/>
      <c r="BE199" s="577"/>
      <c r="BF199" s="578"/>
      <c r="BG199" s="579"/>
      <c r="BH199" s="579"/>
      <c r="BI199" s="579"/>
      <c r="BJ199" s="580"/>
    </row>
    <row r="200" spans="2:62" ht="20.25" customHeight="1" x14ac:dyDescent="0.7">
      <c r="B200" s="588"/>
      <c r="C200" s="622"/>
      <c r="D200" s="623"/>
      <c r="E200" s="195"/>
      <c r="F200" s="196">
        <f>C199</f>
        <v>0</v>
      </c>
      <c r="G200" s="195"/>
      <c r="H200" s="196">
        <f>I199</f>
        <v>0</v>
      </c>
      <c r="I200" s="624"/>
      <c r="J200" s="625"/>
      <c r="K200" s="626"/>
      <c r="L200" s="627"/>
      <c r="M200" s="627"/>
      <c r="N200" s="623"/>
      <c r="O200" s="571"/>
      <c r="P200" s="572"/>
      <c r="Q200" s="572"/>
      <c r="R200" s="572"/>
      <c r="S200" s="573"/>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619">
        <f>IF($BE$3="４週",SUM(W200:AX200),IF($BE$3="暦月",SUM(W200:BA200),""))</f>
        <v>0</v>
      </c>
      <c r="BC200" s="620"/>
      <c r="BD200" s="621">
        <f>IF($BE$3="４週",BB200/4,IF($BE$3="暦月",(BB200/($BE$8/7)),""))</f>
        <v>0</v>
      </c>
      <c r="BE200" s="620"/>
      <c r="BF200" s="616"/>
      <c r="BG200" s="617"/>
      <c r="BH200" s="617"/>
      <c r="BI200" s="617"/>
      <c r="BJ200" s="618"/>
    </row>
    <row r="201" spans="2:62" ht="20.25" customHeight="1" x14ac:dyDescent="0.7">
      <c r="B201" s="587">
        <f>B199+1</f>
        <v>93</v>
      </c>
      <c r="C201" s="589"/>
      <c r="D201" s="590"/>
      <c r="E201" s="162"/>
      <c r="F201" s="163"/>
      <c r="G201" s="162"/>
      <c r="H201" s="163"/>
      <c r="I201" s="592"/>
      <c r="J201" s="593"/>
      <c r="K201" s="594"/>
      <c r="L201" s="595"/>
      <c r="M201" s="595"/>
      <c r="N201" s="590"/>
      <c r="O201" s="571"/>
      <c r="P201" s="572"/>
      <c r="Q201" s="572"/>
      <c r="R201" s="572"/>
      <c r="S201" s="573"/>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574"/>
      <c r="BC201" s="575"/>
      <c r="BD201" s="576"/>
      <c r="BE201" s="577"/>
      <c r="BF201" s="578"/>
      <c r="BG201" s="579"/>
      <c r="BH201" s="579"/>
      <c r="BI201" s="579"/>
      <c r="BJ201" s="580"/>
    </row>
    <row r="202" spans="2:62" ht="20.25" customHeight="1" x14ac:dyDescent="0.7">
      <c r="B202" s="588"/>
      <c r="C202" s="622"/>
      <c r="D202" s="623"/>
      <c r="E202" s="195"/>
      <c r="F202" s="196">
        <f>C201</f>
        <v>0</v>
      </c>
      <c r="G202" s="195"/>
      <c r="H202" s="196">
        <f>I201</f>
        <v>0</v>
      </c>
      <c r="I202" s="624"/>
      <c r="J202" s="625"/>
      <c r="K202" s="626"/>
      <c r="L202" s="627"/>
      <c r="M202" s="627"/>
      <c r="N202" s="623"/>
      <c r="O202" s="571"/>
      <c r="P202" s="572"/>
      <c r="Q202" s="572"/>
      <c r="R202" s="572"/>
      <c r="S202" s="573"/>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619">
        <f>IF($BE$3="４週",SUM(W202:AX202),IF($BE$3="暦月",SUM(W202:BA202),""))</f>
        <v>0</v>
      </c>
      <c r="BC202" s="620"/>
      <c r="BD202" s="621">
        <f>IF($BE$3="４週",BB202/4,IF($BE$3="暦月",(BB202/($BE$8/7)),""))</f>
        <v>0</v>
      </c>
      <c r="BE202" s="620"/>
      <c r="BF202" s="616"/>
      <c r="BG202" s="617"/>
      <c r="BH202" s="617"/>
      <c r="BI202" s="617"/>
      <c r="BJ202" s="618"/>
    </row>
    <row r="203" spans="2:62" ht="20.25" customHeight="1" x14ac:dyDescent="0.7">
      <c r="B203" s="587">
        <f>B201+1</f>
        <v>94</v>
      </c>
      <c r="C203" s="589"/>
      <c r="D203" s="590"/>
      <c r="E203" s="162"/>
      <c r="F203" s="163"/>
      <c r="G203" s="162"/>
      <c r="H203" s="163"/>
      <c r="I203" s="592"/>
      <c r="J203" s="593"/>
      <c r="K203" s="594"/>
      <c r="L203" s="595"/>
      <c r="M203" s="595"/>
      <c r="N203" s="590"/>
      <c r="O203" s="571"/>
      <c r="P203" s="572"/>
      <c r="Q203" s="572"/>
      <c r="R203" s="572"/>
      <c r="S203" s="573"/>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574"/>
      <c r="BC203" s="575"/>
      <c r="BD203" s="576"/>
      <c r="BE203" s="577"/>
      <c r="BF203" s="578"/>
      <c r="BG203" s="579"/>
      <c r="BH203" s="579"/>
      <c r="BI203" s="579"/>
      <c r="BJ203" s="580"/>
    </row>
    <row r="204" spans="2:62" ht="20.25" customHeight="1" x14ac:dyDescent="0.7">
      <c r="B204" s="588"/>
      <c r="C204" s="622"/>
      <c r="D204" s="623"/>
      <c r="E204" s="195"/>
      <c r="F204" s="196">
        <f>C203</f>
        <v>0</v>
      </c>
      <c r="G204" s="195"/>
      <c r="H204" s="196">
        <f>I203</f>
        <v>0</v>
      </c>
      <c r="I204" s="624"/>
      <c r="J204" s="625"/>
      <c r="K204" s="626"/>
      <c r="L204" s="627"/>
      <c r="M204" s="627"/>
      <c r="N204" s="623"/>
      <c r="O204" s="571"/>
      <c r="P204" s="572"/>
      <c r="Q204" s="572"/>
      <c r="R204" s="572"/>
      <c r="S204" s="573"/>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619">
        <f>IF($BE$3="４週",SUM(W204:AX204),IF($BE$3="暦月",SUM(W204:BA204),""))</f>
        <v>0</v>
      </c>
      <c r="BC204" s="620"/>
      <c r="BD204" s="621">
        <f>IF($BE$3="４週",BB204/4,IF($BE$3="暦月",(BB204/($BE$8/7)),""))</f>
        <v>0</v>
      </c>
      <c r="BE204" s="620"/>
      <c r="BF204" s="616"/>
      <c r="BG204" s="617"/>
      <c r="BH204" s="617"/>
      <c r="BI204" s="617"/>
      <c r="BJ204" s="618"/>
    </row>
    <row r="205" spans="2:62" ht="20.25" customHeight="1" x14ac:dyDescent="0.7">
      <c r="B205" s="587">
        <f>B203+1</f>
        <v>95</v>
      </c>
      <c r="C205" s="589"/>
      <c r="D205" s="590"/>
      <c r="E205" s="162"/>
      <c r="F205" s="163"/>
      <c r="G205" s="162"/>
      <c r="H205" s="163"/>
      <c r="I205" s="592"/>
      <c r="J205" s="593"/>
      <c r="K205" s="594"/>
      <c r="L205" s="595"/>
      <c r="M205" s="595"/>
      <c r="N205" s="590"/>
      <c r="O205" s="571"/>
      <c r="P205" s="572"/>
      <c r="Q205" s="572"/>
      <c r="R205" s="572"/>
      <c r="S205" s="573"/>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574"/>
      <c r="BC205" s="575"/>
      <c r="BD205" s="576"/>
      <c r="BE205" s="577"/>
      <c r="BF205" s="578"/>
      <c r="BG205" s="579"/>
      <c r="BH205" s="579"/>
      <c r="BI205" s="579"/>
      <c r="BJ205" s="580"/>
    </row>
    <row r="206" spans="2:62" ht="20.25" customHeight="1" x14ac:dyDescent="0.7">
      <c r="B206" s="588"/>
      <c r="C206" s="622"/>
      <c r="D206" s="623"/>
      <c r="E206" s="195"/>
      <c r="F206" s="196">
        <f>C205</f>
        <v>0</v>
      </c>
      <c r="G206" s="195"/>
      <c r="H206" s="196">
        <f>I205</f>
        <v>0</v>
      </c>
      <c r="I206" s="624"/>
      <c r="J206" s="625"/>
      <c r="K206" s="626"/>
      <c r="L206" s="627"/>
      <c r="M206" s="627"/>
      <c r="N206" s="623"/>
      <c r="O206" s="571"/>
      <c r="P206" s="572"/>
      <c r="Q206" s="572"/>
      <c r="R206" s="572"/>
      <c r="S206" s="573"/>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619">
        <f>IF($BE$3="４週",SUM(W206:AX206),IF($BE$3="暦月",SUM(W206:BA206),""))</f>
        <v>0</v>
      </c>
      <c r="BC206" s="620"/>
      <c r="BD206" s="621">
        <f>IF($BE$3="４週",BB206/4,IF($BE$3="暦月",(BB206/($BE$8/7)),""))</f>
        <v>0</v>
      </c>
      <c r="BE206" s="620"/>
      <c r="BF206" s="616"/>
      <c r="BG206" s="617"/>
      <c r="BH206" s="617"/>
      <c r="BI206" s="617"/>
      <c r="BJ206" s="618"/>
    </row>
    <row r="207" spans="2:62" ht="20.25" customHeight="1" x14ac:dyDescent="0.7">
      <c r="B207" s="587">
        <f>B205+1</f>
        <v>96</v>
      </c>
      <c r="C207" s="589"/>
      <c r="D207" s="590"/>
      <c r="E207" s="162"/>
      <c r="F207" s="163"/>
      <c r="G207" s="162"/>
      <c r="H207" s="163"/>
      <c r="I207" s="592"/>
      <c r="J207" s="593"/>
      <c r="K207" s="594"/>
      <c r="L207" s="595"/>
      <c r="M207" s="595"/>
      <c r="N207" s="590"/>
      <c r="O207" s="571"/>
      <c r="P207" s="572"/>
      <c r="Q207" s="572"/>
      <c r="R207" s="572"/>
      <c r="S207" s="573"/>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574"/>
      <c r="BC207" s="575"/>
      <c r="BD207" s="576"/>
      <c r="BE207" s="577"/>
      <c r="BF207" s="578"/>
      <c r="BG207" s="579"/>
      <c r="BH207" s="579"/>
      <c r="BI207" s="579"/>
      <c r="BJ207" s="580"/>
    </row>
    <row r="208" spans="2:62" ht="20.25" customHeight="1" x14ac:dyDescent="0.7">
      <c r="B208" s="588"/>
      <c r="C208" s="622"/>
      <c r="D208" s="623"/>
      <c r="E208" s="195"/>
      <c r="F208" s="196">
        <f>C207</f>
        <v>0</v>
      </c>
      <c r="G208" s="195"/>
      <c r="H208" s="196">
        <f>I207</f>
        <v>0</v>
      </c>
      <c r="I208" s="624"/>
      <c r="J208" s="625"/>
      <c r="K208" s="626"/>
      <c r="L208" s="627"/>
      <c r="M208" s="627"/>
      <c r="N208" s="623"/>
      <c r="O208" s="571"/>
      <c r="P208" s="572"/>
      <c r="Q208" s="572"/>
      <c r="R208" s="572"/>
      <c r="S208" s="573"/>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619">
        <f>IF($BE$3="４週",SUM(W208:AX208),IF($BE$3="暦月",SUM(W208:BA208),""))</f>
        <v>0</v>
      </c>
      <c r="BC208" s="620"/>
      <c r="BD208" s="621">
        <f>IF($BE$3="４週",BB208/4,IF($BE$3="暦月",(BB208/($BE$8/7)),""))</f>
        <v>0</v>
      </c>
      <c r="BE208" s="620"/>
      <c r="BF208" s="616"/>
      <c r="BG208" s="617"/>
      <c r="BH208" s="617"/>
      <c r="BI208" s="617"/>
      <c r="BJ208" s="618"/>
    </row>
    <row r="209" spans="2:62" ht="20.25" customHeight="1" x14ac:dyDescent="0.7">
      <c r="B209" s="587">
        <f>B207+1</f>
        <v>97</v>
      </c>
      <c r="C209" s="589"/>
      <c r="D209" s="590"/>
      <c r="E209" s="162"/>
      <c r="F209" s="163"/>
      <c r="G209" s="162"/>
      <c r="H209" s="163"/>
      <c r="I209" s="592"/>
      <c r="J209" s="593"/>
      <c r="K209" s="594"/>
      <c r="L209" s="595"/>
      <c r="M209" s="595"/>
      <c r="N209" s="590"/>
      <c r="O209" s="571"/>
      <c r="P209" s="572"/>
      <c r="Q209" s="572"/>
      <c r="R209" s="572"/>
      <c r="S209" s="573"/>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574"/>
      <c r="BC209" s="575"/>
      <c r="BD209" s="576"/>
      <c r="BE209" s="577"/>
      <c r="BF209" s="578"/>
      <c r="BG209" s="579"/>
      <c r="BH209" s="579"/>
      <c r="BI209" s="579"/>
      <c r="BJ209" s="580"/>
    </row>
    <row r="210" spans="2:62" ht="20.25" customHeight="1" x14ac:dyDescent="0.7">
      <c r="B210" s="588"/>
      <c r="C210" s="622"/>
      <c r="D210" s="623"/>
      <c r="E210" s="195"/>
      <c r="F210" s="196">
        <f>C209</f>
        <v>0</v>
      </c>
      <c r="G210" s="195"/>
      <c r="H210" s="196">
        <f>I209</f>
        <v>0</v>
      </c>
      <c r="I210" s="624"/>
      <c r="J210" s="625"/>
      <c r="K210" s="626"/>
      <c r="L210" s="627"/>
      <c r="M210" s="627"/>
      <c r="N210" s="623"/>
      <c r="O210" s="571"/>
      <c r="P210" s="572"/>
      <c r="Q210" s="572"/>
      <c r="R210" s="572"/>
      <c r="S210" s="573"/>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619">
        <f>IF($BE$3="４週",SUM(W210:AX210),IF($BE$3="暦月",SUM(W210:BA210),""))</f>
        <v>0</v>
      </c>
      <c r="BC210" s="620"/>
      <c r="BD210" s="621">
        <f>IF($BE$3="４週",BB210/4,IF($BE$3="暦月",(BB210/($BE$8/7)),""))</f>
        <v>0</v>
      </c>
      <c r="BE210" s="620"/>
      <c r="BF210" s="616"/>
      <c r="BG210" s="617"/>
      <c r="BH210" s="617"/>
      <c r="BI210" s="617"/>
      <c r="BJ210" s="618"/>
    </row>
    <row r="211" spans="2:62" ht="20.25" customHeight="1" x14ac:dyDescent="0.7">
      <c r="B211" s="587">
        <f>B209+1</f>
        <v>98</v>
      </c>
      <c r="C211" s="589"/>
      <c r="D211" s="590"/>
      <c r="E211" s="162"/>
      <c r="F211" s="163"/>
      <c r="G211" s="162"/>
      <c r="H211" s="163"/>
      <c r="I211" s="592"/>
      <c r="J211" s="593"/>
      <c r="K211" s="594"/>
      <c r="L211" s="595"/>
      <c r="M211" s="595"/>
      <c r="N211" s="590"/>
      <c r="O211" s="571"/>
      <c r="P211" s="572"/>
      <c r="Q211" s="572"/>
      <c r="R211" s="572"/>
      <c r="S211" s="573"/>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574"/>
      <c r="BC211" s="575"/>
      <c r="BD211" s="576"/>
      <c r="BE211" s="577"/>
      <c r="BF211" s="578"/>
      <c r="BG211" s="579"/>
      <c r="BH211" s="579"/>
      <c r="BI211" s="579"/>
      <c r="BJ211" s="580"/>
    </row>
    <row r="212" spans="2:62" ht="20.25" customHeight="1" x14ac:dyDescent="0.7">
      <c r="B212" s="588"/>
      <c r="C212" s="622"/>
      <c r="D212" s="623"/>
      <c r="E212" s="195"/>
      <c r="F212" s="196">
        <f>C211</f>
        <v>0</v>
      </c>
      <c r="G212" s="195"/>
      <c r="H212" s="196">
        <f>I211</f>
        <v>0</v>
      </c>
      <c r="I212" s="624"/>
      <c r="J212" s="625"/>
      <c r="K212" s="626"/>
      <c r="L212" s="627"/>
      <c r="M212" s="627"/>
      <c r="N212" s="623"/>
      <c r="O212" s="571"/>
      <c r="P212" s="572"/>
      <c r="Q212" s="572"/>
      <c r="R212" s="572"/>
      <c r="S212" s="573"/>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619">
        <f>IF($BE$3="４週",SUM(W212:AX212),IF($BE$3="暦月",SUM(W212:BA212),""))</f>
        <v>0</v>
      </c>
      <c r="BC212" s="620"/>
      <c r="BD212" s="621">
        <f>IF($BE$3="４週",BB212/4,IF($BE$3="暦月",(BB212/($BE$8/7)),""))</f>
        <v>0</v>
      </c>
      <c r="BE212" s="620"/>
      <c r="BF212" s="616"/>
      <c r="BG212" s="617"/>
      <c r="BH212" s="617"/>
      <c r="BI212" s="617"/>
      <c r="BJ212" s="618"/>
    </row>
    <row r="213" spans="2:62" ht="20.25" customHeight="1" x14ac:dyDescent="0.7">
      <c r="B213" s="587">
        <f>B211+1</f>
        <v>99</v>
      </c>
      <c r="C213" s="589"/>
      <c r="D213" s="590"/>
      <c r="E213" s="162"/>
      <c r="F213" s="163"/>
      <c r="G213" s="162"/>
      <c r="H213" s="163"/>
      <c r="I213" s="592"/>
      <c r="J213" s="593"/>
      <c r="K213" s="594"/>
      <c r="L213" s="595"/>
      <c r="M213" s="595"/>
      <c r="N213" s="590"/>
      <c r="O213" s="571"/>
      <c r="P213" s="572"/>
      <c r="Q213" s="572"/>
      <c r="R213" s="572"/>
      <c r="S213" s="573"/>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574"/>
      <c r="BC213" s="575"/>
      <c r="BD213" s="576"/>
      <c r="BE213" s="577"/>
      <c r="BF213" s="578"/>
      <c r="BG213" s="579"/>
      <c r="BH213" s="579"/>
      <c r="BI213" s="579"/>
      <c r="BJ213" s="580"/>
    </row>
    <row r="214" spans="2:62" ht="20.25" customHeight="1" x14ac:dyDescent="0.7">
      <c r="B214" s="588"/>
      <c r="C214" s="622"/>
      <c r="D214" s="623"/>
      <c r="E214" s="195"/>
      <c r="F214" s="196">
        <f>C213</f>
        <v>0</v>
      </c>
      <c r="G214" s="195"/>
      <c r="H214" s="196">
        <f>I213</f>
        <v>0</v>
      </c>
      <c r="I214" s="624"/>
      <c r="J214" s="625"/>
      <c r="K214" s="626"/>
      <c r="L214" s="627"/>
      <c r="M214" s="627"/>
      <c r="N214" s="623"/>
      <c r="O214" s="571"/>
      <c r="P214" s="572"/>
      <c r="Q214" s="572"/>
      <c r="R214" s="572"/>
      <c r="S214" s="573"/>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619">
        <f>IF($BE$3="４週",SUM(W214:AX214),IF($BE$3="暦月",SUM(W214:BA214),""))</f>
        <v>0</v>
      </c>
      <c r="BC214" s="620"/>
      <c r="BD214" s="621">
        <f>IF($BE$3="４週",BB214/4,IF($BE$3="暦月",(BB214/($BE$8/7)),""))</f>
        <v>0</v>
      </c>
      <c r="BE214" s="620"/>
      <c r="BF214" s="616"/>
      <c r="BG214" s="617"/>
      <c r="BH214" s="617"/>
      <c r="BI214" s="617"/>
      <c r="BJ214" s="618"/>
    </row>
    <row r="215" spans="2:62" ht="20.25" customHeight="1" x14ac:dyDescent="0.7">
      <c r="B215" s="587">
        <f>B213+1</f>
        <v>100</v>
      </c>
      <c r="C215" s="589"/>
      <c r="D215" s="590"/>
      <c r="E215" s="164"/>
      <c r="F215" s="165"/>
      <c r="G215" s="164"/>
      <c r="H215" s="165"/>
      <c r="I215" s="592"/>
      <c r="J215" s="593"/>
      <c r="K215" s="594"/>
      <c r="L215" s="595"/>
      <c r="M215" s="595"/>
      <c r="N215" s="590"/>
      <c r="O215" s="571"/>
      <c r="P215" s="572"/>
      <c r="Q215" s="572"/>
      <c r="R215" s="572"/>
      <c r="S215" s="573"/>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574"/>
      <c r="BC215" s="575"/>
      <c r="BD215" s="576"/>
      <c r="BE215" s="577"/>
      <c r="BF215" s="578"/>
      <c r="BG215" s="579"/>
      <c r="BH215" s="579"/>
      <c r="BI215" s="579"/>
      <c r="BJ215" s="580"/>
    </row>
    <row r="216" spans="2:62" ht="20.25" customHeight="1" thickBot="1" x14ac:dyDescent="0.75">
      <c r="B216" s="628"/>
      <c r="C216" s="629"/>
      <c r="D216" s="630"/>
      <c r="E216" s="179"/>
      <c r="F216" s="180">
        <f>C215</f>
        <v>0</v>
      </c>
      <c r="G216" s="179"/>
      <c r="H216" s="180">
        <f>I215</f>
        <v>0</v>
      </c>
      <c r="I216" s="631"/>
      <c r="J216" s="632"/>
      <c r="K216" s="633"/>
      <c r="L216" s="634"/>
      <c r="M216" s="634"/>
      <c r="N216" s="630"/>
      <c r="O216" s="641"/>
      <c r="P216" s="642"/>
      <c r="Q216" s="642"/>
      <c r="R216" s="642"/>
      <c r="S216" s="643"/>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647">
        <f>IF($BE$3="４週",SUM(W216:AX216),IF($BE$3="暦月",SUM(W216:BA216),""))</f>
        <v>0</v>
      </c>
      <c r="BC216" s="648"/>
      <c r="BD216" s="649">
        <f>IF($BE$3="４週",BB216/4,IF($BE$3="暦月",(BB216/($BE$8/7)),""))</f>
        <v>0</v>
      </c>
      <c r="BE216" s="648"/>
      <c r="BF216" s="644"/>
      <c r="BG216" s="645"/>
      <c r="BH216" s="645"/>
      <c r="BI216" s="645"/>
      <c r="BJ216" s="646"/>
    </row>
    <row r="217" spans="2:62" ht="20.25" customHeight="1" x14ac:dyDescent="0.7">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7">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7">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635"/>
      <c r="BG219" s="635"/>
      <c r="BH219" s="635"/>
      <c r="BI219" s="635"/>
      <c r="BJ219" s="208"/>
    </row>
    <row r="220" spans="2:62" ht="20.25" customHeight="1" x14ac:dyDescent="0.7">
      <c r="B220" s="48"/>
      <c r="C220" s="68"/>
      <c r="D220" s="68"/>
      <c r="E220" s="68"/>
      <c r="F220" s="68"/>
      <c r="G220" s="68"/>
      <c r="H220" s="68"/>
      <c r="I220" s="123"/>
      <c r="J220" s="124"/>
      <c r="K220" s="636" t="s">
        <v>117</v>
      </c>
      <c r="L220" s="636"/>
      <c r="M220" s="636" t="s">
        <v>118</v>
      </c>
      <c r="N220" s="636"/>
      <c r="O220" s="636"/>
      <c r="P220" s="636"/>
      <c r="Q220" s="124"/>
      <c r="R220" s="638" t="s">
        <v>119</v>
      </c>
      <c r="S220" s="638"/>
      <c r="T220" s="638"/>
      <c r="U220" s="638"/>
      <c r="V220" s="128"/>
      <c r="W220" s="129" t="s">
        <v>120</v>
      </c>
      <c r="X220" s="129"/>
      <c r="Y220" s="2"/>
      <c r="Z220" s="126"/>
      <c r="AA220" s="636" t="s">
        <v>117</v>
      </c>
      <c r="AB220" s="636"/>
      <c r="AC220" s="636" t="s">
        <v>118</v>
      </c>
      <c r="AD220" s="636"/>
      <c r="AE220" s="636"/>
      <c r="AF220" s="636"/>
      <c r="AG220" s="124"/>
      <c r="AH220" s="638" t="s">
        <v>119</v>
      </c>
      <c r="AI220" s="638"/>
      <c r="AJ220" s="638"/>
      <c r="AK220" s="638"/>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639"/>
      <c r="BG220" s="639"/>
      <c r="BH220" s="639"/>
      <c r="BI220" s="639"/>
      <c r="BJ220" s="208"/>
    </row>
    <row r="221" spans="2:62" ht="20.25" customHeight="1" x14ac:dyDescent="0.7">
      <c r="B221" s="48"/>
      <c r="C221" s="68"/>
      <c r="D221" s="68"/>
      <c r="E221" s="68"/>
      <c r="F221" s="68"/>
      <c r="G221" s="68"/>
      <c r="H221" s="68"/>
      <c r="I221" s="123"/>
      <c r="J221" s="124"/>
      <c r="K221" s="637"/>
      <c r="L221" s="637"/>
      <c r="M221" s="637" t="s">
        <v>121</v>
      </c>
      <c r="N221" s="637"/>
      <c r="O221" s="637" t="s">
        <v>122</v>
      </c>
      <c r="P221" s="637"/>
      <c r="Q221" s="124"/>
      <c r="R221" s="637" t="s">
        <v>121</v>
      </c>
      <c r="S221" s="637"/>
      <c r="T221" s="637" t="s">
        <v>122</v>
      </c>
      <c r="U221" s="637"/>
      <c r="V221" s="128"/>
      <c r="W221" s="129" t="s">
        <v>123</v>
      </c>
      <c r="X221" s="129"/>
      <c r="Y221" s="2"/>
      <c r="Z221" s="126"/>
      <c r="AA221" s="637"/>
      <c r="AB221" s="637"/>
      <c r="AC221" s="637" t="s">
        <v>121</v>
      </c>
      <c r="AD221" s="637"/>
      <c r="AE221" s="637" t="s">
        <v>122</v>
      </c>
      <c r="AF221" s="637"/>
      <c r="AG221" s="124"/>
      <c r="AH221" s="637" t="s">
        <v>121</v>
      </c>
      <c r="AI221" s="637"/>
      <c r="AJ221" s="637" t="s">
        <v>122</v>
      </c>
      <c r="AK221" s="637"/>
      <c r="AL221" s="128"/>
      <c r="AM221" s="129" t="s">
        <v>123</v>
      </c>
      <c r="AN221" s="129"/>
      <c r="AO221" s="126"/>
      <c r="AP221" s="126"/>
      <c r="AQ221" s="130" t="s">
        <v>102</v>
      </c>
      <c r="AR221" s="130"/>
      <c r="AS221" s="130"/>
      <c r="AT221" s="130"/>
      <c r="AU221" s="128"/>
      <c r="AV221" s="129" t="s">
        <v>103</v>
      </c>
      <c r="AW221" s="130"/>
      <c r="AX221" s="130"/>
      <c r="AY221" s="130"/>
      <c r="AZ221" s="128"/>
      <c r="BA221" s="637" t="s">
        <v>124</v>
      </c>
      <c r="BB221" s="637"/>
      <c r="BC221" s="637"/>
      <c r="BD221" s="637"/>
      <c r="BE221" s="75"/>
      <c r="BF221" s="661"/>
      <c r="BG221" s="661"/>
      <c r="BH221" s="661"/>
      <c r="BI221" s="661"/>
      <c r="BJ221" s="208"/>
    </row>
    <row r="222" spans="2:62" ht="20.25" customHeight="1" x14ac:dyDescent="0.7">
      <c r="B222" s="48"/>
      <c r="C222" s="68"/>
      <c r="D222" s="68"/>
      <c r="E222" s="68"/>
      <c r="F222" s="68"/>
      <c r="G222" s="68"/>
      <c r="H222" s="68"/>
      <c r="I222" s="123"/>
      <c r="J222" s="124"/>
      <c r="K222" s="655" t="s">
        <v>6</v>
      </c>
      <c r="L222" s="655"/>
      <c r="M222" s="657">
        <f>SUMIFS($BB$17:$BB$216,$F$17:$F$216,"看護職員",$H$17:$H$216,"A")</f>
        <v>0</v>
      </c>
      <c r="N222" s="657"/>
      <c r="O222" s="650">
        <f>SUMIFS($BD$17:$BD$216,$F$17:$F$216,"看護職員",$H$17:$H$216,"A")</f>
        <v>0</v>
      </c>
      <c r="P222" s="650"/>
      <c r="Q222" s="138"/>
      <c r="R222" s="651">
        <v>0</v>
      </c>
      <c r="S222" s="651"/>
      <c r="T222" s="651">
        <v>0</v>
      </c>
      <c r="U222" s="651"/>
      <c r="V222" s="139"/>
      <c r="W222" s="652">
        <v>0</v>
      </c>
      <c r="X222" s="653"/>
      <c r="Y222" s="2"/>
      <c r="Z222" s="126"/>
      <c r="AA222" s="655" t="s">
        <v>6</v>
      </c>
      <c r="AB222" s="655"/>
      <c r="AC222" s="657">
        <f>SUMIFS($BB$17:$BB$216,$F$17:$F$216,"介護職員",$H$17:$H$216,"A")</f>
        <v>0</v>
      </c>
      <c r="AD222" s="657"/>
      <c r="AE222" s="650">
        <f>SUMIFS($BD$17:$BD$216,$F$17:$F$216,"介護職員",$H$17:$H$216,"A")</f>
        <v>0</v>
      </c>
      <c r="AF222" s="650"/>
      <c r="AG222" s="138"/>
      <c r="AH222" s="651">
        <v>0</v>
      </c>
      <c r="AI222" s="651"/>
      <c r="AJ222" s="651">
        <v>0</v>
      </c>
      <c r="AK222" s="651"/>
      <c r="AL222" s="139"/>
      <c r="AM222" s="652">
        <v>0</v>
      </c>
      <c r="AN222" s="653"/>
      <c r="AO222" s="126"/>
      <c r="AP222" s="126"/>
      <c r="AQ222" s="654">
        <f>U236</f>
        <v>0</v>
      </c>
      <c r="AR222" s="655"/>
      <c r="AS222" s="655"/>
      <c r="AT222" s="655"/>
      <c r="AU222" s="205" t="s">
        <v>138</v>
      </c>
      <c r="AV222" s="654">
        <f>AK236</f>
        <v>0</v>
      </c>
      <c r="AW222" s="656"/>
      <c r="AX222" s="656"/>
      <c r="AY222" s="656"/>
      <c r="AZ222" s="205" t="s">
        <v>132</v>
      </c>
      <c r="BA222" s="640">
        <f>ROUNDDOWN(AQ222+AV222,1)</f>
        <v>0</v>
      </c>
      <c r="BB222" s="640"/>
      <c r="BC222" s="640"/>
      <c r="BD222" s="640"/>
      <c r="BE222" s="75"/>
      <c r="BF222" s="78"/>
      <c r="BG222" s="78"/>
      <c r="BH222" s="78"/>
      <c r="BI222" s="78"/>
      <c r="BJ222" s="208"/>
    </row>
    <row r="223" spans="2:62" ht="20.25" customHeight="1" x14ac:dyDescent="0.7">
      <c r="B223" s="48"/>
      <c r="C223" s="68"/>
      <c r="D223" s="68"/>
      <c r="E223" s="68"/>
      <c r="F223" s="68"/>
      <c r="G223" s="68"/>
      <c r="H223" s="68"/>
      <c r="I223" s="123"/>
      <c r="J223" s="124"/>
      <c r="K223" s="655" t="s">
        <v>7</v>
      </c>
      <c r="L223" s="655"/>
      <c r="M223" s="657">
        <f>SUMIFS($BB$17:$BB$216,$F$17:$F$216,"看護職員",$H$17:$H$216,"B")</f>
        <v>0</v>
      </c>
      <c r="N223" s="657"/>
      <c r="O223" s="650">
        <f>SUMIFS($BD$17:$BD$216,$F$17:$F$216,"看護職員",$H$17:$H$216,"B")</f>
        <v>0</v>
      </c>
      <c r="P223" s="650"/>
      <c r="Q223" s="138"/>
      <c r="R223" s="651">
        <v>0</v>
      </c>
      <c r="S223" s="651"/>
      <c r="T223" s="651">
        <v>0</v>
      </c>
      <c r="U223" s="651"/>
      <c r="V223" s="139"/>
      <c r="W223" s="652">
        <v>0</v>
      </c>
      <c r="X223" s="653"/>
      <c r="Y223" s="2"/>
      <c r="Z223" s="126"/>
      <c r="AA223" s="655" t="s">
        <v>7</v>
      </c>
      <c r="AB223" s="655"/>
      <c r="AC223" s="657">
        <f>SUMIFS($BB$17:$BB$216,$F$17:$F$216,"介護職員",$H$17:$H$216,"B")</f>
        <v>0</v>
      </c>
      <c r="AD223" s="657"/>
      <c r="AE223" s="650">
        <f>SUMIFS($BD$17:$BD$216,$F$17:$F$216,"介護職員",$H$17:$H$216,"B")</f>
        <v>0</v>
      </c>
      <c r="AF223" s="650"/>
      <c r="AG223" s="138"/>
      <c r="AH223" s="651">
        <v>0</v>
      </c>
      <c r="AI223" s="651"/>
      <c r="AJ223" s="651">
        <v>0</v>
      </c>
      <c r="AK223" s="651"/>
      <c r="AL223" s="139"/>
      <c r="AM223" s="652">
        <v>0</v>
      </c>
      <c r="AN223" s="653"/>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7">
      <c r="B224" s="48"/>
      <c r="C224" s="68"/>
      <c r="D224" s="68"/>
      <c r="E224" s="68"/>
      <c r="F224" s="68"/>
      <c r="G224" s="68"/>
      <c r="H224" s="68"/>
      <c r="I224" s="123"/>
      <c r="J224" s="124"/>
      <c r="K224" s="655" t="s">
        <v>8</v>
      </c>
      <c r="L224" s="655"/>
      <c r="M224" s="657">
        <f>SUMIFS($BB$17:$BB$216,$F$17:$F$216,"看護職員",$H$17:$H$216,"C")</f>
        <v>0</v>
      </c>
      <c r="N224" s="657"/>
      <c r="O224" s="650">
        <f>SUMIFS($BD$17:$BD$216,$F$17:$F$216,"看護職員",$H$17:$H$216,"C")</f>
        <v>0</v>
      </c>
      <c r="P224" s="650"/>
      <c r="Q224" s="138"/>
      <c r="R224" s="651">
        <v>0</v>
      </c>
      <c r="S224" s="651"/>
      <c r="T224" s="658">
        <v>0</v>
      </c>
      <c r="U224" s="658"/>
      <c r="V224" s="139"/>
      <c r="W224" s="659" t="s">
        <v>36</v>
      </c>
      <c r="X224" s="660"/>
      <c r="Y224" s="2"/>
      <c r="Z224" s="126"/>
      <c r="AA224" s="655" t="s">
        <v>8</v>
      </c>
      <c r="AB224" s="655"/>
      <c r="AC224" s="657">
        <f>SUMIFS($BB$17:$BB$216,$F$17:$F$216,"介護職員",$H$17:$H$216,"C")</f>
        <v>0</v>
      </c>
      <c r="AD224" s="657"/>
      <c r="AE224" s="650">
        <f>SUMIFS($BD$17:$BD$216,$F$17:$F$216,"介護職員",$H$17:$H$216,"C")</f>
        <v>0</v>
      </c>
      <c r="AF224" s="650"/>
      <c r="AG224" s="138"/>
      <c r="AH224" s="651">
        <v>0</v>
      </c>
      <c r="AI224" s="651"/>
      <c r="AJ224" s="658">
        <v>0</v>
      </c>
      <c r="AK224" s="658"/>
      <c r="AL224" s="139"/>
      <c r="AM224" s="659" t="s">
        <v>36</v>
      </c>
      <c r="AN224" s="660"/>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7">
      <c r="B225" s="48"/>
      <c r="C225" s="68"/>
      <c r="D225" s="68"/>
      <c r="E225" s="68"/>
      <c r="F225" s="68"/>
      <c r="G225" s="68"/>
      <c r="H225" s="68"/>
      <c r="I225" s="123"/>
      <c r="J225" s="124"/>
      <c r="K225" s="655" t="s">
        <v>9</v>
      </c>
      <c r="L225" s="655"/>
      <c r="M225" s="657">
        <f>SUMIFS($BB$17:$BB$216,$F$17:$F$216,"看護職員",$H$17:$H$216,"D")</f>
        <v>0</v>
      </c>
      <c r="N225" s="657"/>
      <c r="O225" s="650">
        <f>SUMIFS($BD$17:$BD$216,$F$17:$F$216,"看護職員",$H$17:$H$216,"D")</f>
        <v>0</v>
      </c>
      <c r="P225" s="650"/>
      <c r="Q225" s="138"/>
      <c r="R225" s="651">
        <v>0</v>
      </c>
      <c r="S225" s="651"/>
      <c r="T225" s="658">
        <v>0</v>
      </c>
      <c r="U225" s="658"/>
      <c r="V225" s="139"/>
      <c r="W225" s="659" t="s">
        <v>36</v>
      </c>
      <c r="X225" s="660"/>
      <c r="Y225" s="2"/>
      <c r="Z225" s="126"/>
      <c r="AA225" s="655" t="s">
        <v>9</v>
      </c>
      <c r="AB225" s="655"/>
      <c r="AC225" s="657">
        <f>SUMIFS($BB$17:$BB$216,$F$17:$F$216,"介護職員",$H$17:$H$216,"D")</f>
        <v>0</v>
      </c>
      <c r="AD225" s="657"/>
      <c r="AE225" s="650">
        <f>SUMIFS($BD$17:$BD$216,$F$17:$F$216,"介護職員",$H$17:$H$216,"D")</f>
        <v>0</v>
      </c>
      <c r="AF225" s="650"/>
      <c r="AG225" s="138"/>
      <c r="AH225" s="651">
        <v>0</v>
      </c>
      <c r="AI225" s="651"/>
      <c r="AJ225" s="658">
        <v>0</v>
      </c>
      <c r="AK225" s="658"/>
      <c r="AL225" s="139"/>
      <c r="AM225" s="659" t="s">
        <v>36</v>
      </c>
      <c r="AN225" s="660"/>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7">
      <c r="B226" s="48"/>
      <c r="C226" s="68"/>
      <c r="D226" s="68"/>
      <c r="E226" s="68"/>
      <c r="F226" s="68"/>
      <c r="G226" s="68"/>
      <c r="H226" s="68"/>
      <c r="I226" s="123"/>
      <c r="J226" s="124"/>
      <c r="K226" s="655" t="s">
        <v>124</v>
      </c>
      <c r="L226" s="655"/>
      <c r="M226" s="657">
        <f>SUM(M222:N225)</f>
        <v>0</v>
      </c>
      <c r="N226" s="657"/>
      <c r="O226" s="650">
        <f>SUM(O222:P225)</f>
        <v>0</v>
      </c>
      <c r="P226" s="650"/>
      <c r="Q226" s="138"/>
      <c r="R226" s="657">
        <f>SUM(R222:S225)</f>
        <v>0</v>
      </c>
      <c r="S226" s="657"/>
      <c r="T226" s="650">
        <f>SUM(T222:U225)</f>
        <v>0</v>
      </c>
      <c r="U226" s="650"/>
      <c r="V226" s="139"/>
      <c r="W226" s="669">
        <f>SUM(W222:X223)</f>
        <v>0</v>
      </c>
      <c r="X226" s="670"/>
      <c r="Y226" s="2"/>
      <c r="Z226" s="126"/>
      <c r="AA226" s="655" t="s">
        <v>124</v>
      </c>
      <c r="AB226" s="655"/>
      <c r="AC226" s="657">
        <f>SUM(AC222:AD225)</f>
        <v>0</v>
      </c>
      <c r="AD226" s="657"/>
      <c r="AE226" s="650">
        <f>SUM(AE222:AF225)</f>
        <v>0</v>
      </c>
      <c r="AF226" s="650"/>
      <c r="AG226" s="138"/>
      <c r="AH226" s="657">
        <f>SUM(AH222:AI225)</f>
        <v>0</v>
      </c>
      <c r="AI226" s="657"/>
      <c r="AJ226" s="650">
        <f>SUM(AJ222:AK225)</f>
        <v>0</v>
      </c>
      <c r="AK226" s="650"/>
      <c r="AL226" s="139"/>
      <c r="AM226" s="669">
        <f>SUM(AM222:AN223)</f>
        <v>0</v>
      </c>
      <c r="AN226" s="670"/>
      <c r="AO226" s="126"/>
      <c r="AP226" s="126"/>
      <c r="AQ226" s="655" t="s">
        <v>4</v>
      </c>
      <c r="AR226" s="655"/>
      <c r="AS226" s="655" t="s">
        <v>5</v>
      </c>
      <c r="AT226" s="655"/>
      <c r="AU226" s="655"/>
      <c r="AV226" s="655"/>
      <c r="AW226" s="126"/>
      <c r="AX226" s="126"/>
      <c r="AY226" s="126"/>
      <c r="AZ226" s="126"/>
      <c r="BA226" s="126"/>
      <c r="BB226" s="126"/>
      <c r="BC226" s="126"/>
      <c r="BD226" s="127"/>
      <c r="BE226" s="75"/>
      <c r="BF226" s="208"/>
      <c r="BG226" s="208"/>
      <c r="BH226" s="208"/>
      <c r="BI226" s="208"/>
      <c r="BJ226" s="208"/>
    </row>
    <row r="227" spans="2:62" ht="20.25" customHeight="1" x14ac:dyDescent="0.7">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655" t="s">
        <v>6</v>
      </c>
      <c r="AR227" s="655"/>
      <c r="AS227" s="655" t="s">
        <v>94</v>
      </c>
      <c r="AT227" s="655"/>
      <c r="AU227" s="655"/>
      <c r="AV227" s="655"/>
      <c r="AW227" s="126"/>
      <c r="AX227" s="126"/>
      <c r="AY227" s="126"/>
      <c r="AZ227" s="126"/>
      <c r="BA227" s="126"/>
      <c r="BB227" s="126"/>
      <c r="BC227" s="126"/>
      <c r="BD227" s="127"/>
      <c r="BE227" s="75"/>
      <c r="BF227" s="208"/>
      <c r="BG227" s="208"/>
      <c r="BH227" s="208"/>
      <c r="BI227" s="208"/>
      <c r="BJ227" s="208"/>
    </row>
    <row r="228" spans="2:62" ht="20.25" customHeight="1" x14ac:dyDescent="0.7">
      <c r="B228" s="48"/>
      <c r="C228" s="68"/>
      <c r="D228" s="68"/>
      <c r="E228" s="68"/>
      <c r="F228" s="68"/>
      <c r="G228" s="68"/>
      <c r="H228" s="68"/>
      <c r="I228" s="123"/>
      <c r="J228" s="123"/>
      <c r="K228" s="125" t="s">
        <v>127</v>
      </c>
      <c r="L228" s="124"/>
      <c r="M228" s="124"/>
      <c r="N228" s="124"/>
      <c r="O228" s="124"/>
      <c r="P228" s="124"/>
      <c r="Q228" s="159" t="s">
        <v>199</v>
      </c>
      <c r="R228" s="665" t="s">
        <v>200</v>
      </c>
      <c r="S228" s="666"/>
      <c r="T228" s="136"/>
      <c r="U228" s="136"/>
      <c r="V228" s="124"/>
      <c r="W228" s="124"/>
      <c r="X228" s="124"/>
      <c r="Y228" s="126"/>
      <c r="Z228" s="126"/>
      <c r="AA228" s="125" t="s">
        <v>127</v>
      </c>
      <c r="AB228" s="124"/>
      <c r="AC228" s="124"/>
      <c r="AD228" s="124"/>
      <c r="AE228" s="124"/>
      <c r="AF228" s="124"/>
      <c r="AG228" s="159" t="s">
        <v>199</v>
      </c>
      <c r="AH228" s="667" t="str">
        <f>R228</f>
        <v>週</v>
      </c>
      <c r="AI228" s="668"/>
      <c r="AJ228" s="136"/>
      <c r="AK228" s="136"/>
      <c r="AL228" s="124"/>
      <c r="AM228" s="124"/>
      <c r="AN228" s="124"/>
      <c r="AO228" s="126"/>
      <c r="AP228" s="126"/>
      <c r="AQ228" s="655" t="s">
        <v>7</v>
      </c>
      <c r="AR228" s="655"/>
      <c r="AS228" s="655" t="s">
        <v>95</v>
      </c>
      <c r="AT228" s="655"/>
      <c r="AU228" s="655"/>
      <c r="AV228" s="655"/>
      <c r="AW228" s="126"/>
      <c r="AX228" s="126"/>
      <c r="AY228" s="126"/>
      <c r="AZ228" s="126"/>
      <c r="BA228" s="126"/>
      <c r="BB228" s="126"/>
      <c r="BC228" s="126"/>
      <c r="BD228" s="127"/>
      <c r="BE228" s="75"/>
      <c r="BF228" s="208"/>
      <c r="BG228" s="208"/>
      <c r="BH228" s="208"/>
      <c r="BI228" s="208"/>
      <c r="BJ228" s="208"/>
    </row>
    <row r="229" spans="2:62" ht="20.25" customHeight="1" x14ac:dyDescent="0.7">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655" t="s">
        <v>8</v>
      </c>
      <c r="AR229" s="655"/>
      <c r="AS229" s="655" t="s">
        <v>96</v>
      </c>
      <c r="AT229" s="655"/>
      <c r="AU229" s="655"/>
      <c r="AV229" s="655"/>
      <c r="AW229" s="126"/>
      <c r="AX229" s="126"/>
      <c r="AY229" s="126"/>
      <c r="AZ229" s="126"/>
      <c r="BA229" s="126"/>
      <c r="BB229" s="126"/>
      <c r="BC229" s="126"/>
      <c r="BD229" s="127"/>
      <c r="BE229" s="75"/>
      <c r="BF229" s="208"/>
      <c r="BG229" s="208"/>
      <c r="BH229" s="208"/>
      <c r="BI229" s="208"/>
      <c r="BJ229" s="208"/>
    </row>
    <row r="230" spans="2:62" ht="20.25" customHeight="1" x14ac:dyDescent="0.7">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655" t="s">
        <v>9</v>
      </c>
      <c r="AR230" s="655"/>
      <c r="AS230" s="655" t="s">
        <v>142</v>
      </c>
      <c r="AT230" s="655"/>
      <c r="AU230" s="655"/>
      <c r="AV230" s="655"/>
      <c r="AW230" s="126"/>
      <c r="AX230" s="126"/>
      <c r="AY230" s="126"/>
      <c r="AZ230" s="126"/>
      <c r="BA230" s="126"/>
      <c r="BB230" s="126"/>
      <c r="BC230" s="126"/>
      <c r="BD230" s="127"/>
      <c r="BE230" s="75"/>
      <c r="BF230" s="208"/>
      <c r="BG230" s="208"/>
      <c r="BH230" s="208"/>
      <c r="BI230" s="208"/>
      <c r="BJ230" s="208"/>
    </row>
    <row r="231" spans="2:62" ht="20.25" customHeight="1" x14ac:dyDescent="0.7">
      <c r="I231" s="2"/>
      <c r="J231" s="2"/>
      <c r="K231" s="671">
        <f>IF($R$228="週",T226,R226)</f>
        <v>0</v>
      </c>
      <c r="L231" s="671"/>
      <c r="M231" s="671"/>
      <c r="N231" s="671"/>
      <c r="O231" s="205" t="s">
        <v>131</v>
      </c>
      <c r="P231" s="655">
        <f>IF($R$228="週",$BA$6,$BE$6)</f>
        <v>40</v>
      </c>
      <c r="Q231" s="655"/>
      <c r="R231" s="655"/>
      <c r="S231" s="655"/>
      <c r="T231" s="205" t="s">
        <v>132</v>
      </c>
      <c r="U231" s="662">
        <f>ROUNDDOWN(K231/P231,1)</f>
        <v>0</v>
      </c>
      <c r="V231" s="662"/>
      <c r="W231" s="662"/>
      <c r="X231" s="662"/>
      <c r="Y231" s="2"/>
      <c r="Z231" s="2"/>
      <c r="AA231" s="671">
        <f>IF($AH$228="週",AJ226,AH226)</f>
        <v>0</v>
      </c>
      <c r="AB231" s="671"/>
      <c r="AC231" s="671"/>
      <c r="AD231" s="671"/>
      <c r="AE231" s="205" t="s">
        <v>131</v>
      </c>
      <c r="AF231" s="655">
        <f>IF($AH$228="週",$BA$6,$BE$6)</f>
        <v>40</v>
      </c>
      <c r="AG231" s="655"/>
      <c r="AH231" s="655"/>
      <c r="AI231" s="655"/>
      <c r="AJ231" s="205" t="s">
        <v>132</v>
      </c>
      <c r="AK231" s="662">
        <f>ROUNDDOWN(AA231/AF231,1)</f>
        <v>0</v>
      </c>
      <c r="AL231" s="662"/>
      <c r="AM231" s="662"/>
      <c r="AN231" s="662"/>
      <c r="AO231" s="2"/>
      <c r="AP231" s="2"/>
      <c r="AQ231" s="2"/>
      <c r="AR231" s="2"/>
      <c r="AS231" s="2"/>
      <c r="AT231" s="2"/>
      <c r="AU231" s="2"/>
      <c r="AV231" s="2"/>
      <c r="AW231" s="2"/>
      <c r="AX231" s="2"/>
      <c r="AY231" s="2"/>
      <c r="AZ231" s="2"/>
      <c r="BA231" s="2"/>
      <c r="BB231" s="2"/>
      <c r="BC231" s="2"/>
      <c r="BD231" s="2"/>
    </row>
    <row r="232" spans="2:62" ht="20.25" customHeight="1" x14ac:dyDescent="0.7">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7">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7">
      <c r="I234" s="2"/>
      <c r="J234" s="2"/>
      <c r="K234" s="124" t="s">
        <v>120</v>
      </c>
      <c r="L234" s="124"/>
      <c r="M234" s="124"/>
      <c r="N234" s="124"/>
      <c r="O234" s="124"/>
      <c r="P234" s="124"/>
      <c r="Q234" s="124"/>
      <c r="R234" s="124"/>
      <c r="S234" s="124"/>
      <c r="T234" s="125"/>
      <c r="U234" s="636"/>
      <c r="V234" s="636"/>
      <c r="W234" s="636"/>
      <c r="X234" s="636"/>
      <c r="Y234" s="2"/>
      <c r="Z234" s="2"/>
      <c r="AA234" s="124" t="s">
        <v>120</v>
      </c>
      <c r="AB234" s="124"/>
      <c r="AC234" s="124"/>
      <c r="AD234" s="124"/>
      <c r="AE234" s="124"/>
      <c r="AF234" s="124"/>
      <c r="AG234" s="124"/>
      <c r="AH234" s="124"/>
      <c r="AI234" s="124"/>
      <c r="AJ234" s="125"/>
      <c r="AK234" s="636"/>
      <c r="AL234" s="636"/>
      <c r="AM234" s="636"/>
      <c r="AN234" s="636"/>
      <c r="AO234" s="2"/>
      <c r="AP234" s="2"/>
      <c r="AQ234" s="2"/>
      <c r="AR234" s="2"/>
      <c r="AS234" s="2"/>
      <c r="AT234" s="2"/>
      <c r="AU234" s="2"/>
      <c r="AV234" s="2"/>
      <c r="AW234" s="2"/>
      <c r="AX234" s="2"/>
      <c r="AY234" s="2"/>
      <c r="AZ234" s="2"/>
      <c r="BA234" s="2"/>
      <c r="BB234" s="2"/>
      <c r="BC234" s="2"/>
      <c r="BD234" s="2"/>
    </row>
    <row r="235" spans="2:62" ht="20.25" customHeight="1" x14ac:dyDescent="0.7">
      <c r="I235" s="2"/>
      <c r="J235" s="2"/>
      <c r="K235" s="128" t="s">
        <v>134</v>
      </c>
      <c r="L235" s="128"/>
      <c r="M235" s="128"/>
      <c r="N235" s="128"/>
      <c r="O235" s="128"/>
      <c r="P235" s="124" t="s">
        <v>135</v>
      </c>
      <c r="Q235" s="128"/>
      <c r="R235" s="128"/>
      <c r="S235" s="128"/>
      <c r="T235" s="128"/>
      <c r="U235" s="637" t="s">
        <v>124</v>
      </c>
      <c r="V235" s="637"/>
      <c r="W235" s="637"/>
      <c r="X235" s="637"/>
      <c r="Y235" s="2"/>
      <c r="Z235" s="2"/>
      <c r="AA235" s="128" t="s">
        <v>134</v>
      </c>
      <c r="AB235" s="128"/>
      <c r="AC235" s="128"/>
      <c r="AD235" s="128"/>
      <c r="AE235" s="128"/>
      <c r="AF235" s="124" t="s">
        <v>135</v>
      </c>
      <c r="AG235" s="128"/>
      <c r="AH235" s="128"/>
      <c r="AI235" s="128"/>
      <c r="AJ235" s="128"/>
      <c r="AK235" s="637" t="s">
        <v>124</v>
      </c>
      <c r="AL235" s="637"/>
      <c r="AM235" s="637"/>
      <c r="AN235" s="637"/>
      <c r="AO235" s="2"/>
      <c r="AP235" s="2"/>
      <c r="AQ235" s="2"/>
      <c r="AR235" s="2"/>
      <c r="AS235" s="2"/>
      <c r="AT235" s="2"/>
      <c r="AU235" s="2"/>
      <c r="AV235" s="2"/>
      <c r="AW235" s="2"/>
      <c r="AX235" s="2"/>
      <c r="AY235" s="2"/>
      <c r="AZ235" s="2"/>
      <c r="BA235" s="2"/>
      <c r="BB235" s="2"/>
      <c r="BC235" s="2"/>
      <c r="BD235" s="2"/>
    </row>
    <row r="236" spans="2:62" ht="20.25" customHeight="1" x14ac:dyDescent="0.7">
      <c r="I236" s="2"/>
      <c r="J236" s="2"/>
      <c r="K236" s="655">
        <f>W226</f>
        <v>0</v>
      </c>
      <c r="L236" s="655"/>
      <c r="M236" s="655"/>
      <c r="N236" s="655"/>
      <c r="O236" s="205" t="s">
        <v>138</v>
      </c>
      <c r="P236" s="662">
        <f>U231</f>
        <v>0</v>
      </c>
      <c r="Q236" s="662"/>
      <c r="R236" s="662"/>
      <c r="S236" s="662"/>
      <c r="T236" s="205" t="s">
        <v>132</v>
      </c>
      <c r="U236" s="640">
        <f>ROUNDDOWN(K236+P236,1)</f>
        <v>0</v>
      </c>
      <c r="V236" s="640"/>
      <c r="W236" s="640"/>
      <c r="X236" s="640"/>
      <c r="Y236" s="137"/>
      <c r="Z236" s="137"/>
      <c r="AA236" s="663">
        <f>AM226</f>
        <v>0</v>
      </c>
      <c r="AB236" s="663"/>
      <c r="AC236" s="663"/>
      <c r="AD236" s="663"/>
      <c r="AE236" s="135" t="s">
        <v>138</v>
      </c>
      <c r="AF236" s="664">
        <f>AK231</f>
        <v>0</v>
      </c>
      <c r="AG236" s="664"/>
      <c r="AH236" s="664"/>
      <c r="AI236" s="664"/>
      <c r="AJ236" s="135" t="s">
        <v>132</v>
      </c>
      <c r="AK236" s="640">
        <f>ROUNDDOWN(AA236+AF236,1)</f>
        <v>0</v>
      </c>
      <c r="AL236" s="640"/>
      <c r="AM236" s="640"/>
      <c r="AN236" s="640"/>
      <c r="AO236" s="2"/>
      <c r="AP236" s="2"/>
      <c r="AQ236" s="2"/>
      <c r="AR236" s="2"/>
      <c r="AS236" s="2"/>
      <c r="AT236" s="2"/>
      <c r="AU236" s="2"/>
      <c r="AV236" s="2"/>
      <c r="AW236" s="2"/>
      <c r="AX236" s="2"/>
      <c r="AY236" s="2"/>
      <c r="AZ236" s="2"/>
      <c r="BA236" s="2"/>
      <c r="BB236" s="2"/>
      <c r="BC236" s="2"/>
      <c r="BD236" s="2"/>
    </row>
    <row r="237" spans="2:62" ht="20.25" customHeight="1" x14ac:dyDescent="0.7"/>
    <row r="238" spans="2:62" ht="20.25" customHeight="1" x14ac:dyDescent="0.7"/>
    <row r="239" spans="2:62" ht="20.25" customHeight="1" x14ac:dyDescent="0.7"/>
    <row r="240" spans="2:62" ht="20.25" customHeight="1" x14ac:dyDescent="0.7"/>
    <row r="241" ht="20.25" customHeight="1" x14ac:dyDescent="0.7"/>
    <row r="242" ht="20.25" customHeight="1" x14ac:dyDescent="0.7"/>
    <row r="243" ht="20.25" customHeight="1" x14ac:dyDescent="0.7"/>
    <row r="244" ht="20.25" customHeight="1" x14ac:dyDescent="0.7"/>
    <row r="245" ht="20.25" customHeight="1" x14ac:dyDescent="0.7"/>
    <row r="246" ht="20.25" customHeight="1" x14ac:dyDescent="0.7"/>
    <row r="247" ht="20.25" customHeight="1" x14ac:dyDescent="0.7"/>
    <row r="248" ht="20.25" customHeight="1" x14ac:dyDescent="0.7"/>
    <row r="249" ht="20.25" customHeight="1" x14ac:dyDescent="0.7"/>
    <row r="250" ht="20.25" customHeight="1" x14ac:dyDescent="0.7"/>
    <row r="251" ht="20.25" customHeight="1" x14ac:dyDescent="0.7"/>
    <row r="252" ht="20.25" customHeight="1" x14ac:dyDescent="0.7"/>
    <row r="253" ht="20.25" customHeight="1" x14ac:dyDescent="0.7"/>
    <row r="254" ht="20.25" customHeight="1" x14ac:dyDescent="0.7"/>
    <row r="255" ht="20.25" customHeight="1" x14ac:dyDescent="0.7"/>
    <row r="256" ht="20.25" customHeight="1" x14ac:dyDescent="0.7"/>
    <row r="283" spans="1:59" x14ac:dyDescent="0.7">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7">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7">
      <c r="A285" s="11"/>
      <c r="B285" s="11"/>
      <c r="C285" s="14"/>
      <c r="D285" s="14"/>
      <c r="E285" s="14"/>
      <c r="F285" s="14"/>
      <c r="G285" s="14"/>
      <c r="H285" s="14"/>
      <c r="I285" s="14"/>
      <c r="J285" s="14"/>
      <c r="K285" s="12"/>
      <c r="L285" s="12"/>
      <c r="M285" s="11"/>
      <c r="N285" s="11"/>
      <c r="O285" s="11"/>
      <c r="P285" s="11"/>
      <c r="Q285" s="11"/>
      <c r="R285" s="11"/>
    </row>
    <row r="286" spans="1:59" x14ac:dyDescent="0.7">
      <c r="A286" s="11"/>
      <c r="B286" s="11"/>
      <c r="C286" s="14"/>
      <c r="D286" s="14"/>
      <c r="E286" s="14"/>
      <c r="F286" s="14"/>
      <c r="G286" s="14"/>
      <c r="H286" s="14"/>
      <c r="I286" s="14"/>
      <c r="J286" s="14"/>
      <c r="K286" s="12"/>
      <c r="L286" s="12"/>
      <c r="M286" s="11"/>
      <c r="N286" s="11"/>
      <c r="O286" s="11"/>
      <c r="P286" s="11"/>
      <c r="Q286" s="11"/>
      <c r="R286" s="11"/>
    </row>
    <row r="287" spans="1:59" x14ac:dyDescent="0.7">
      <c r="C287" s="3"/>
      <c r="D287" s="3"/>
      <c r="E287" s="3"/>
      <c r="F287" s="3"/>
      <c r="G287" s="3"/>
      <c r="H287" s="3"/>
      <c r="I287" s="3"/>
      <c r="J287" s="3"/>
    </row>
    <row r="288" spans="1:59" x14ac:dyDescent="0.7">
      <c r="C288" s="3"/>
      <c r="D288" s="3"/>
      <c r="E288" s="3"/>
      <c r="F288" s="3"/>
      <c r="G288" s="3"/>
      <c r="H288" s="3"/>
      <c r="I288" s="3"/>
      <c r="J288" s="3"/>
    </row>
    <row r="289" spans="3:10" x14ac:dyDescent="0.7">
      <c r="C289" s="3"/>
      <c r="D289" s="3"/>
      <c r="E289" s="3"/>
      <c r="F289" s="3"/>
      <c r="G289" s="3"/>
      <c r="H289" s="3"/>
      <c r="I289" s="3"/>
      <c r="J289" s="3"/>
    </row>
    <row r="290" spans="3:10" x14ac:dyDescent="0.7">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B1:N52"/>
  <sheetViews>
    <sheetView zoomScale="75" zoomScaleNormal="75" workbookViewId="0">
      <selection activeCell="AY13" sqref="AY13:BA13"/>
    </sheetView>
  </sheetViews>
  <sheetFormatPr defaultRowHeight="25.9" x14ac:dyDescent="0.7"/>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7">
      <c r="B1" s="82" t="s">
        <v>32</v>
      </c>
    </row>
    <row r="2" spans="2:14" x14ac:dyDescent="0.7">
      <c r="B2" s="85" t="s">
        <v>33</v>
      </c>
      <c r="F2" s="86"/>
      <c r="G2" s="87"/>
      <c r="H2" s="87"/>
      <c r="I2" s="87"/>
      <c r="J2" s="88"/>
      <c r="K2" s="87"/>
      <c r="L2" s="87"/>
    </row>
    <row r="3" spans="2:14" x14ac:dyDescent="0.7">
      <c r="B3" s="86" t="s">
        <v>177</v>
      </c>
      <c r="F3" s="88" t="s">
        <v>178</v>
      </c>
      <c r="G3" s="87"/>
      <c r="H3" s="87"/>
      <c r="I3" s="87"/>
      <c r="J3" s="88"/>
      <c r="K3" s="87"/>
      <c r="L3" s="87"/>
    </row>
    <row r="4" spans="2:14" x14ac:dyDescent="0.7">
      <c r="B4" s="85"/>
      <c r="F4" s="672" t="s">
        <v>34</v>
      </c>
      <c r="G4" s="672"/>
      <c r="H4" s="672"/>
      <c r="I4" s="672"/>
      <c r="J4" s="672"/>
      <c r="K4" s="672"/>
      <c r="L4" s="672"/>
      <c r="N4" s="672" t="s">
        <v>185</v>
      </c>
    </row>
    <row r="5" spans="2:14" x14ac:dyDescent="0.7">
      <c r="B5" s="83" t="s">
        <v>20</v>
      </c>
      <c r="C5" s="83" t="s">
        <v>4</v>
      </c>
      <c r="F5" s="83" t="s">
        <v>186</v>
      </c>
      <c r="G5" s="83"/>
      <c r="H5" s="83" t="s">
        <v>187</v>
      </c>
      <c r="J5" s="83" t="s">
        <v>35</v>
      </c>
      <c r="L5" s="83" t="s">
        <v>34</v>
      </c>
      <c r="N5" s="672"/>
    </row>
    <row r="6" spans="2:14" x14ac:dyDescent="0.7">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7">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7">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7">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7">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7">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7">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7">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7">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7">
      <c r="B15" s="89">
        <v>10</v>
      </c>
      <c r="C15" s="90" t="s">
        <v>47</v>
      </c>
      <c r="D15" s="91" t="str">
        <f t="shared" si="0"/>
        <v>j</v>
      </c>
      <c r="E15" s="89" t="s">
        <v>16</v>
      </c>
      <c r="F15" s="92"/>
      <c r="G15" s="89" t="s">
        <v>17</v>
      </c>
      <c r="H15" s="92"/>
      <c r="I15" s="93" t="s">
        <v>37</v>
      </c>
      <c r="J15" s="92">
        <v>0</v>
      </c>
      <c r="K15" s="94" t="s">
        <v>2</v>
      </c>
      <c r="L15" s="95" t="str">
        <f t="shared" si="1"/>
        <v/>
      </c>
      <c r="N15" s="96"/>
    </row>
    <row r="16" spans="2:14" x14ac:dyDescent="0.7">
      <c r="B16" s="89">
        <v>11</v>
      </c>
      <c r="C16" s="90" t="s">
        <v>48</v>
      </c>
      <c r="D16" s="91" t="str">
        <f t="shared" si="0"/>
        <v>k</v>
      </c>
      <c r="E16" s="89" t="s">
        <v>16</v>
      </c>
      <c r="F16" s="92"/>
      <c r="G16" s="89" t="s">
        <v>17</v>
      </c>
      <c r="H16" s="92"/>
      <c r="I16" s="93" t="s">
        <v>37</v>
      </c>
      <c r="J16" s="92">
        <v>0</v>
      </c>
      <c r="K16" s="94" t="s">
        <v>2</v>
      </c>
      <c r="L16" s="95" t="str">
        <f t="shared" si="1"/>
        <v/>
      </c>
      <c r="N16" s="96"/>
    </row>
    <row r="17" spans="2:14" x14ac:dyDescent="0.7">
      <c r="B17" s="89">
        <v>12</v>
      </c>
      <c r="C17" s="90" t="s">
        <v>49</v>
      </c>
      <c r="D17" s="91" t="str">
        <f t="shared" si="0"/>
        <v>l</v>
      </c>
      <c r="E17" s="89" t="s">
        <v>16</v>
      </c>
      <c r="F17" s="92"/>
      <c r="G17" s="89" t="s">
        <v>17</v>
      </c>
      <c r="H17" s="92"/>
      <c r="I17" s="93" t="s">
        <v>37</v>
      </c>
      <c r="J17" s="92">
        <v>0</v>
      </c>
      <c r="K17" s="94" t="s">
        <v>2</v>
      </c>
      <c r="L17" s="95" t="str">
        <f t="shared" si="1"/>
        <v/>
      </c>
      <c r="N17" s="96"/>
    </row>
    <row r="18" spans="2:14" x14ac:dyDescent="0.7">
      <c r="B18" s="89">
        <v>13</v>
      </c>
      <c r="C18" s="90" t="s">
        <v>50</v>
      </c>
      <c r="D18" s="91" t="str">
        <f t="shared" si="0"/>
        <v>m</v>
      </c>
      <c r="E18" s="89" t="s">
        <v>16</v>
      </c>
      <c r="F18" s="92"/>
      <c r="G18" s="89" t="s">
        <v>17</v>
      </c>
      <c r="H18" s="92"/>
      <c r="I18" s="93" t="s">
        <v>37</v>
      </c>
      <c r="J18" s="92">
        <v>0</v>
      </c>
      <c r="K18" s="94" t="s">
        <v>2</v>
      </c>
      <c r="L18" s="95" t="str">
        <f t="shared" si="1"/>
        <v/>
      </c>
      <c r="N18" s="96"/>
    </row>
    <row r="19" spans="2:14" x14ac:dyDescent="0.7">
      <c r="B19" s="89">
        <v>14</v>
      </c>
      <c r="C19" s="90" t="s">
        <v>51</v>
      </c>
      <c r="D19" s="91" t="str">
        <f t="shared" si="0"/>
        <v>n</v>
      </c>
      <c r="E19" s="89" t="s">
        <v>16</v>
      </c>
      <c r="F19" s="92"/>
      <c r="G19" s="89" t="s">
        <v>17</v>
      </c>
      <c r="H19" s="92"/>
      <c r="I19" s="93" t="s">
        <v>37</v>
      </c>
      <c r="J19" s="92">
        <v>0</v>
      </c>
      <c r="K19" s="94" t="s">
        <v>2</v>
      </c>
      <c r="L19" s="95" t="str">
        <f t="shared" si="1"/>
        <v/>
      </c>
      <c r="N19" s="96"/>
    </row>
    <row r="20" spans="2:14" x14ac:dyDescent="0.7">
      <c r="B20" s="89">
        <v>15</v>
      </c>
      <c r="C20" s="90" t="s">
        <v>52</v>
      </c>
      <c r="D20" s="91" t="str">
        <f t="shared" si="0"/>
        <v>o</v>
      </c>
      <c r="E20" s="89" t="s">
        <v>16</v>
      </c>
      <c r="F20" s="92"/>
      <c r="G20" s="89" t="s">
        <v>17</v>
      </c>
      <c r="H20" s="92"/>
      <c r="I20" s="93" t="s">
        <v>37</v>
      </c>
      <c r="J20" s="92">
        <v>0</v>
      </c>
      <c r="K20" s="94" t="s">
        <v>2</v>
      </c>
      <c r="L20" s="95" t="str">
        <f t="shared" si="1"/>
        <v/>
      </c>
      <c r="N20" s="96"/>
    </row>
    <row r="21" spans="2:14" x14ac:dyDescent="0.7">
      <c r="B21" s="89">
        <v>16</v>
      </c>
      <c r="C21" s="90" t="s">
        <v>53</v>
      </c>
      <c r="D21" s="91" t="str">
        <f t="shared" si="0"/>
        <v>p</v>
      </c>
      <c r="E21" s="89" t="s">
        <v>16</v>
      </c>
      <c r="F21" s="92"/>
      <c r="G21" s="89" t="s">
        <v>17</v>
      </c>
      <c r="H21" s="92"/>
      <c r="I21" s="93" t="s">
        <v>37</v>
      </c>
      <c r="J21" s="92">
        <v>0</v>
      </c>
      <c r="K21" s="94" t="s">
        <v>2</v>
      </c>
      <c r="L21" s="95" t="str">
        <f t="shared" si="1"/>
        <v/>
      </c>
      <c r="N21" s="96"/>
    </row>
    <row r="22" spans="2:14" x14ac:dyDescent="0.7">
      <c r="B22" s="89">
        <v>17</v>
      </c>
      <c r="C22" s="90" t="s">
        <v>54</v>
      </c>
      <c r="D22" s="91" t="str">
        <f t="shared" si="0"/>
        <v>q</v>
      </c>
      <c r="E22" s="89" t="s">
        <v>16</v>
      </c>
      <c r="F22" s="92"/>
      <c r="G22" s="89" t="s">
        <v>17</v>
      </c>
      <c r="H22" s="92"/>
      <c r="I22" s="93" t="s">
        <v>37</v>
      </c>
      <c r="J22" s="92">
        <v>0</v>
      </c>
      <c r="K22" s="94" t="s">
        <v>2</v>
      </c>
      <c r="L22" s="95" t="str">
        <f t="shared" si="1"/>
        <v/>
      </c>
      <c r="N22" s="96"/>
    </row>
    <row r="23" spans="2:14" x14ac:dyDescent="0.7">
      <c r="B23" s="89">
        <v>18</v>
      </c>
      <c r="C23" s="90" t="s">
        <v>55</v>
      </c>
      <c r="D23" s="91" t="str">
        <f t="shared" si="0"/>
        <v>r</v>
      </c>
      <c r="E23" s="89" t="s">
        <v>16</v>
      </c>
      <c r="F23" s="97"/>
      <c r="G23" s="89" t="s">
        <v>17</v>
      </c>
      <c r="H23" s="97"/>
      <c r="I23" s="93" t="s">
        <v>37</v>
      </c>
      <c r="J23" s="97"/>
      <c r="K23" s="94" t="s">
        <v>2</v>
      </c>
      <c r="L23" s="90">
        <v>1</v>
      </c>
      <c r="N23" s="96"/>
    </row>
    <row r="24" spans="2:14" x14ac:dyDescent="0.7">
      <c r="B24" s="89">
        <v>19</v>
      </c>
      <c r="C24" s="90" t="s">
        <v>56</v>
      </c>
      <c r="D24" s="91" t="str">
        <f t="shared" si="0"/>
        <v>s</v>
      </c>
      <c r="E24" s="89" t="s">
        <v>16</v>
      </c>
      <c r="F24" s="97"/>
      <c r="G24" s="89" t="s">
        <v>17</v>
      </c>
      <c r="H24" s="97"/>
      <c r="I24" s="93" t="s">
        <v>37</v>
      </c>
      <c r="J24" s="97"/>
      <c r="K24" s="94" t="s">
        <v>2</v>
      </c>
      <c r="L24" s="90">
        <v>2</v>
      </c>
      <c r="N24" s="96"/>
    </row>
    <row r="25" spans="2:14" x14ac:dyDescent="0.7">
      <c r="B25" s="89">
        <v>20</v>
      </c>
      <c r="C25" s="90" t="s">
        <v>57</v>
      </c>
      <c r="D25" s="91" t="str">
        <f t="shared" si="0"/>
        <v>t</v>
      </c>
      <c r="E25" s="89" t="s">
        <v>16</v>
      </c>
      <c r="F25" s="97"/>
      <c r="G25" s="89" t="s">
        <v>17</v>
      </c>
      <c r="H25" s="97"/>
      <c r="I25" s="93" t="s">
        <v>37</v>
      </c>
      <c r="J25" s="97"/>
      <c r="K25" s="94" t="s">
        <v>2</v>
      </c>
      <c r="L25" s="90">
        <v>3</v>
      </c>
      <c r="N25" s="96"/>
    </row>
    <row r="26" spans="2:14" x14ac:dyDescent="0.7">
      <c r="B26" s="89">
        <v>21</v>
      </c>
      <c r="C26" s="90" t="s">
        <v>58</v>
      </c>
      <c r="D26" s="91" t="str">
        <f t="shared" si="0"/>
        <v>u</v>
      </c>
      <c r="E26" s="89" t="s">
        <v>16</v>
      </c>
      <c r="F26" s="97"/>
      <c r="G26" s="89" t="s">
        <v>17</v>
      </c>
      <c r="H26" s="97"/>
      <c r="I26" s="93" t="s">
        <v>37</v>
      </c>
      <c r="J26" s="97"/>
      <c r="K26" s="94" t="s">
        <v>2</v>
      </c>
      <c r="L26" s="90">
        <v>4</v>
      </c>
      <c r="N26" s="96"/>
    </row>
    <row r="27" spans="2:14" x14ac:dyDescent="0.7">
      <c r="B27" s="89">
        <v>22</v>
      </c>
      <c r="C27" s="90" t="s">
        <v>59</v>
      </c>
      <c r="D27" s="91" t="str">
        <f t="shared" si="0"/>
        <v>v</v>
      </c>
      <c r="E27" s="89" t="s">
        <v>16</v>
      </c>
      <c r="F27" s="97"/>
      <c r="G27" s="89" t="s">
        <v>17</v>
      </c>
      <c r="H27" s="97"/>
      <c r="I27" s="93" t="s">
        <v>37</v>
      </c>
      <c r="J27" s="97"/>
      <c r="K27" s="94" t="s">
        <v>2</v>
      </c>
      <c r="L27" s="90">
        <v>5</v>
      </c>
      <c r="N27" s="96"/>
    </row>
    <row r="28" spans="2:14" x14ac:dyDescent="0.7">
      <c r="B28" s="89">
        <v>23</v>
      </c>
      <c r="C28" s="90" t="s">
        <v>60</v>
      </c>
      <c r="D28" s="91" t="str">
        <f t="shared" si="0"/>
        <v>w</v>
      </c>
      <c r="E28" s="89" t="s">
        <v>16</v>
      </c>
      <c r="F28" s="97"/>
      <c r="G28" s="89" t="s">
        <v>17</v>
      </c>
      <c r="H28" s="97"/>
      <c r="I28" s="93" t="s">
        <v>37</v>
      </c>
      <c r="J28" s="97"/>
      <c r="K28" s="94" t="s">
        <v>2</v>
      </c>
      <c r="L28" s="90">
        <v>6</v>
      </c>
      <c r="N28" s="96"/>
    </row>
    <row r="29" spans="2:14" x14ac:dyDescent="0.7">
      <c r="B29" s="89">
        <v>24</v>
      </c>
      <c r="C29" s="90" t="s">
        <v>61</v>
      </c>
      <c r="D29" s="91" t="str">
        <f t="shared" si="0"/>
        <v>x</v>
      </c>
      <c r="E29" s="89" t="s">
        <v>16</v>
      </c>
      <c r="F29" s="97"/>
      <c r="G29" s="89" t="s">
        <v>17</v>
      </c>
      <c r="H29" s="97"/>
      <c r="I29" s="93" t="s">
        <v>37</v>
      </c>
      <c r="J29" s="97"/>
      <c r="K29" s="94" t="s">
        <v>2</v>
      </c>
      <c r="L29" s="90">
        <v>7</v>
      </c>
      <c r="N29" s="96"/>
    </row>
    <row r="30" spans="2:14" x14ac:dyDescent="0.7">
      <c r="B30" s="89">
        <v>25</v>
      </c>
      <c r="C30" s="90" t="s">
        <v>62</v>
      </c>
      <c r="D30" s="91" t="str">
        <f t="shared" si="0"/>
        <v>y</v>
      </c>
      <c r="E30" s="89" t="s">
        <v>16</v>
      </c>
      <c r="F30" s="97"/>
      <c r="G30" s="89" t="s">
        <v>17</v>
      </c>
      <c r="H30" s="97"/>
      <c r="I30" s="93" t="s">
        <v>37</v>
      </c>
      <c r="J30" s="97"/>
      <c r="K30" s="94" t="s">
        <v>2</v>
      </c>
      <c r="L30" s="90">
        <v>8</v>
      </c>
      <c r="N30" s="96"/>
    </row>
    <row r="31" spans="2:14" x14ac:dyDescent="0.7">
      <c r="B31" s="89">
        <v>26</v>
      </c>
      <c r="C31" s="90" t="s">
        <v>63</v>
      </c>
      <c r="D31" s="91" t="str">
        <f t="shared" si="0"/>
        <v>z</v>
      </c>
      <c r="E31" s="89" t="s">
        <v>16</v>
      </c>
      <c r="F31" s="97"/>
      <c r="G31" s="89" t="s">
        <v>17</v>
      </c>
      <c r="H31" s="97"/>
      <c r="I31" s="93" t="s">
        <v>37</v>
      </c>
      <c r="J31" s="97"/>
      <c r="K31" s="94" t="s">
        <v>2</v>
      </c>
      <c r="L31" s="90">
        <v>1</v>
      </c>
      <c r="N31" s="96"/>
    </row>
    <row r="32" spans="2:14" x14ac:dyDescent="0.7">
      <c r="B32" s="89">
        <v>27</v>
      </c>
      <c r="C32" s="90" t="s">
        <v>61</v>
      </c>
      <c r="D32" s="91" t="str">
        <f t="shared" si="0"/>
        <v>x</v>
      </c>
      <c r="E32" s="89" t="s">
        <v>16</v>
      </c>
      <c r="F32" s="97"/>
      <c r="G32" s="89" t="s">
        <v>17</v>
      </c>
      <c r="H32" s="97"/>
      <c r="I32" s="93" t="s">
        <v>37</v>
      </c>
      <c r="J32" s="97"/>
      <c r="K32" s="94" t="s">
        <v>2</v>
      </c>
      <c r="L32" s="90">
        <v>2</v>
      </c>
      <c r="N32" s="96"/>
    </row>
    <row r="33" spans="2:14" x14ac:dyDescent="0.7">
      <c r="B33" s="89">
        <v>28</v>
      </c>
      <c r="C33" s="90" t="s">
        <v>64</v>
      </c>
      <c r="D33" s="91" t="str">
        <f t="shared" si="0"/>
        <v>aa</v>
      </c>
      <c r="E33" s="89" t="s">
        <v>16</v>
      </c>
      <c r="F33" s="97"/>
      <c r="G33" s="89" t="s">
        <v>17</v>
      </c>
      <c r="H33" s="97"/>
      <c r="I33" s="93" t="s">
        <v>37</v>
      </c>
      <c r="J33" s="97"/>
      <c r="K33" s="94" t="s">
        <v>2</v>
      </c>
      <c r="L33" s="90">
        <v>3</v>
      </c>
      <c r="N33" s="96"/>
    </row>
    <row r="34" spans="2:14" x14ac:dyDescent="0.7">
      <c r="B34" s="89">
        <v>29</v>
      </c>
      <c r="C34" s="90" t="s">
        <v>65</v>
      </c>
      <c r="D34" s="91" t="str">
        <f t="shared" si="0"/>
        <v>ab</v>
      </c>
      <c r="E34" s="89" t="s">
        <v>16</v>
      </c>
      <c r="F34" s="97"/>
      <c r="G34" s="89" t="s">
        <v>17</v>
      </c>
      <c r="H34" s="97"/>
      <c r="I34" s="93" t="s">
        <v>37</v>
      </c>
      <c r="J34" s="97"/>
      <c r="K34" s="94" t="s">
        <v>2</v>
      </c>
      <c r="L34" s="90">
        <v>4</v>
      </c>
      <c r="N34" s="96"/>
    </row>
    <row r="35" spans="2:14" x14ac:dyDescent="0.7">
      <c r="B35" s="89">
        <v>30</v>
      </c>
      <c r="C35" s="90" t="s">
        <v>66</v>
      </c>
      <c r="D35" s="91" t="str">
        <f t="shared" si="0"/>
        <v>ac</v>
      </c>
      <c r="E35" s="89" t="s">
        <v>16</v>
      </c>
      <c r="F35" s="97"/>
      <c r="G35" s="89" t="s">
        <v>17</v>
      </c>
      <c r="H35" s="97"/>
      <c r="I35" s="93" t="s">
        <v>37</v>
      </c>
      <c r="J35" s="97"/>
      <c r="K35" s="94" t="s">
        <v>2</v>
      </c>
      <c r="L35" s="90">
        <v>5</v>
      </c>
      <c r="N35" s="96"/>
    </row>
    <row r="36" spans="2:14" x14ac:dyDescent="0.7">
      <c r="B36" s="89">
        <v>31</v>
      </c>
      <c r="C36" s="90" t="s">
        <v>67</v>
      </c>
      <c r="D36" s="91" t="str">
        <f t="shared" si="0"/>
        <v>ad</v>
      </c>
      <c r="E36" s="89" t="s">
        <v>16</v>
      </c>
      <c r="F36" s="97"/>
      <c r="G36" s="89" t="s">
        <v>17</v>
      </c>
      <c r="H36" s="97"/>
      <c r="I36" s="93" t="s">
        <v>37</v>
      </c>
      <c r="J36" s="97"/>
      <c r="K36" s="94" t="s">
        <v>2</v>
      </c>
      <c r="L36" s="90">
        <v>6</v>
      </c>
      <c r="N36" s="96"/>
    </row>
    <row r="37" spans="2:14" x14ac:dyDescent="0.7">
      <c r="B37" s="89">
        <v>32</v>
      </c>
      <c r="C37" s="90" t="s">
        <v>68</v>
      </c>
      <c r="D37" s="91" t="str">
        <f t="shared" si="0"/>
        <v>ae</v>
      </c>
      <c r="E37" s="89" t="s">
        <v>16</v>
      </c>
      <c r="F37" s="97"/>
      <c r="G37" s="89" t="s">
        <v>17</v>
      </c>
      <c r="H37" s="97"/>
      <c r="I37" s="93" t="s">
        <v>37</v>
      </c>
      <c r="J37" s="97"/>
      <c r="K37" s="94" t="s">
        <v>2</v>
      </c>
      <c r="L37" s="90">
        <v>7</v>
      </c>
      <c r="N37" s="96"/>
    </row>
    <row r="38" spans="2:14" x14ac:dyDescent="0.7">
      <c r="B38" s="89">
        <v>33</v>
      </c>
      <c r="C38" s="90" t="s">
        <v>69</v>
      </c>
      <c r="D38" s="91" t="str">
        <f t="shared" si="0"/>
        <v>af</v>
      </c>
      <c r="E38" s="89" t="s">
        <v>16</v>
      </c>
      <c r="F38" s="97"/>
      <c r="G38" s="89" t="s">
        <v>17</v>
      </c>
      <c r="H38" s="97"/>
      <c r="I38" s="93" t="s">
        <v>37</v>
      </c>
      <c r="J38" s="97"/>
      <c r="K38" s="94" t="s">
        <v>2</v>
      </c>
      <c r="L38" s="90">
        <v>8</v>
      </c>
      <c r="N38" s="96"/>
    </row>
    <row r="39" spans="2:14" x14ac:dyDescent="0.7">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7">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7">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7">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7">
      <c r="B43" s="89">
        <v>35</v>
      </c>
      <c r="C43" s="99" t="s">
        <v>36</v>
      </c>
      <c r="D43" s="91"/>
      <c r="E43" s="89" t="s">
        <v>16</v>
      </c>
      <c r="F43" s="92"/>
      <c r="G43" s="89" t="s">
        <v>17</v>
      </c>
      <c r="H43" s="92"/>
      <c r="I43" s="93" t="s">
        <v>37</v>
      </c>
      <c r="J43" s="92">
        <v>0</v>
      </c>
      <c r="K43" s="94" t="s">
        <v>2</v>
      </c>
      <c r="L43" s="95" t="str">
        <f t="shared" si="3"/>
        <v/>
      </c>
      <c r="N43" s="96"/>
    </row>
    <row r="44" spans="2:14" x14ac:dyDescent="0.7">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7">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7">
      <c r="B46" s="89">
        <v>36</v>
      </c>
      <c r="C46" s="99" t="s">
        <v>36</v>
      </c>
      <c r="D46" s="91"/>
      <c r="E46" s="89" t="s">
        <v>16</v>
      </c>
      <c r="F46" s="92"/>
      <c r="G46" s="89" t="s">
        <v>17</v>
      </c>
      <c r="H46" s="92"/>
      <c r="I46" s="93" t="s">
        <v>37</v>
      </c>
      <c r="J46" s="92">
        <v>0</v>
      </c>
      <c r="K46" s="94" t="s">
        <v>2</v>
      </c>
      <c r="L46" s="95" t="str">
        <f t="shared" si="4"/>
        <v/>
      </c>
      <c r="N46" s="96"/>
    </row>
    <row r="47" spans="2:14" x14ac:dyDescent="0.7">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7">
      <c r="C49" s="85" t="s">
        <v>192</v>
      </c>
      <c r="D49" s="85"/>
    </row>
    <row r="50" spans="3:4" x14ac:dyDescent="0.7">
      <c r="C50" s="85" t="s">
        <v>193</v>
      </c>
      <c r="D50" s="85"/>
    </row>
    <row r="51" spans="3:4" x14ac:dyDescent="0.7">
      <c r="C51" s="85" t="s">
        <v>194</v>
      </c>
      <c r="D51" s="85"/>
    </row>
    <row r="52" spans="3:4" x14ac:dyDescent="0.7">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view="pageBreakPreview" zoomScale="75" zoomScaleNormal="55" zoomScaleSheetLayoutView="75" workbookViewId="0">
      <selection activeCell="AY13" sqref="AY13:BA13"/>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279</v>
      </c>
      <c r="D1" s="5"/>
      <c r="E1" s="5"/>
      <c r="F1" s="5"/>
      <c r="G1" s="5"/>
      <c r="H1" s="5"/>
      <c r="I1" s="5"/>
      <c r="J1" s="5"/>
      <c r="M1" s="7" t="s">
        <v>0</v>
      </c>
      <c r="P1" s="5"/>
      <c r="Q1" s="5"/>
      <c r="R1" s="5"/>
      <c r="S1" s="5"/>
      <c r="T1" s="5"/>
      <c r="U1" s="5"/>
      <c r="V1" s="5"/>
      <c r="W1" s="5"/>
      <c r="AS1" s="9" t="s">
        <v>30</v>
      </c>
      <c r="AT1" s="528" t="s">
        <v>233</v>
      </c>
      <c r="AU1" s="529"/>
      <c r="AV1" s="529"/>
      <c r="AW1" s="529"/>
      <c r="AX1" s="529"/>
      <c r="AY1" s="529"/>
      <c r="AZ1" s="529"/>
      <c r="BA1" s="529"/>
      <c r="BB1" s="529"/>
      <c r="BC1" s="529"/>
      <c r="BD1" s="529"/>
      <c r="BE1" s="529"/>
      <c r="BF1" s="529"/>
      <c r="BG1" s="529"/>
      <c r="BH1" s="529"/>
      <c r="BI1" s="529"/>
      <c r="BJ1" s="9" t="s">
        <v>2</v>
      </c>
    </row>
    <row r="2" spans="2:67" s="8" customFormat="1" ht="20.25" customHeight="1" x14ac:dyDescent="0.7">
      <c r="J2" s="7"/>
      <c r="M2" s="7"/>
      <c r="N2" s="7"/>
      <c r="P2" s="9"/>
      <c r="Q2" s="9"/>
      <c r="R2" s="9"/>
      <c r="S2" s="9"/>
      <c r="T2" s="9"/>
      <c r="U2" s="9"/>
      <c r="V2" s="9"/>
      <c r="W2" s="9"/>
      <c r="AB2" s="141" t="s">
        <v>27</v>
      </c>
      <c r="AC2" s="530">
        <v>3</v>
      </c>
      <c r="AD2" s="530"/>
      <c r="AE2" s="141" t="s">
        <v>28</v>
      </c>
      <c r="AF2" s="531">
        <f>IF(AC2=0,"",YEAR(DATE(2018+AC2,1,1)))</f>
        <v>2021</v>
      </c>
      <c r="AG2" s="531"/>
      <c r="AH2" s="142" t="s">
        <v>29</v>
      </c>
      <c r="AI2" s="142" t="s">
        <v>1</v>
      </c>
      <c r="AJ2" s="530">
        <v>4</v>
      </c>
      <c r="AK2" s="530"/>
      <c r="AL2" s="142" t="s">
        <v>24</v>
      </c>
      <c r="AS2" s="9" t="s">
        <v>31</v>
      </c>
      <c r="AT2" s="530" t="s">
        <v>171</v>
      </c>
      <c r="AU2" s="530"/>
      <c r="AV2" s="530"/>
      <c r="AW2" s="530"/>
      <c r="AX2" s="530"/>
      <c r="AY2" s="530"/>
      <c r="AZ2" s="530"/>
      <c r="BA2" s="530"/>
      <c r="BB2" s="530"/>
      <c r="BC2" s="530"/>
      <c r="BD2" s="530"/>
      <c r="BE2" s="530"/>
      <c r="BF2" s="530"/>
      <c r="BG2" s="530"/>
      <c r="BH2" s="530"/>
      <c r="BI2" s="530"/>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532" t="s">
        <v>196</v>
      </c>
      <c r="BF3" s="533"/>
      <c r="BG3" s="533"/>
      <c r="BH3" s="534"/>
      <c r="BI3" s="9"/>
    </row>
    <row r="4" spans="2:67" s="8" customFormat="1" ht="20.25" customHeight="1" x14ac:dyDescent="0.7">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532" t="s">
        <v>197</v>
      </c>
      <c r="BF4" s="533"/>
      <c r="BG4" s="533"/>
      <c r="BH4" s="534"/>
      <c r="BI4" s="9"/>
    </row>
    <row r="5" spans="2:67" s="8" customFormat="1" ht="9" customHeight="1" x14ac:dyDescent="0.7">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567">
        <v>40</v>
      </c>
      <c r="BB6" s="568"/>
      <c r="BC6" s="2" t="s">
        <v>22</v>
      </c>
      <c r="BD6" s="6"/>
      <c r="BE6" s="567">
        <v>160</v>
      </c>
      <c r="BF6" s="568"/>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569">
        <f>DAY(EOMONTH(DATE(AF2,AJ2,1),0))</f>
        <v>30</v>
      </c>
      <c r="BF8" s="570"/>
      <c r="BG8" s="29" t="s">
        <v>25</v>
      </c>
      <c r="BH8" s="29"/>
      <c r="BI8" s="29"/>
      <c r="BJ8" s="31"/>
      <c r="BM8" s="9"/>
      <c r="BN8" s="9"/>
      <c r="BO8" s="9"/>
    </row>
    <row r="9" spans="2:67" s="8" customFormat="1" ht="5.25" customHeight="1" x14ac:dyDescent="0.7">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7">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567">
        <v>36</v>
      </c>
      <c r="BF10" s="568"/>
      <c r="BG10" s="2" t="s">
        <v>252</v>
      </c>
      <c r="BH10" s="29"/>
      <c r="BI10" s="29"/>
      <c r="BJ10" s="31"/>
      <c r="BM10" s="9"/>
      <c r="BN10" s="9"/>
      <c r="BO10" s="9"/>
    </row>
    <row r="11" spans="2:67" ht="5.25" customHeight="1" thickBot="1" x14ac:dyDescent="0.7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7">
      <c r="B12" s="596" t="s">
        <v>20</v>
      </c>
      <c r="C12" s="558" t="s">
        <v>224</v>
      </c>
      <c r="D12" s="537"/>
      <c r="E12" s="143"/>
      <c r="F12" s="144"/>
      <c r="G12" s="143"/>
      <c r="H12" s="144"/>
      <c r="I12" s="599" t="s">
        <v>225</v>
      </c>
      <c r="J12" s="600"/>
      <c r="K12" s="535" t="s">
        <v>226</v>
      </c>
      <c r="L12" s="536"/>
      <c r="M12" s="536"/>
      <c r="N12" s="537"/>
      <c r="O12" s="535" t="s">
        <v>227</v>
      </c>
      <c r="P12" s="536"/>
      <c r="Q12" s="536"/>
      <c r="R12" s="536"/>
      <c r="S12" s="537"/>
      <c r="T12" s="187"/>
      <c r="U12" s="187"/>
      <c r="V12" s="188"/>
      <c r="W12" s="544" t="s">
        <v>232</v>
      </c>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6" t="str">
        <f>IF(BE3="４週","(9)1～4週目の勤務時間数合計","(9)1か月の勤務時間数　合計")</f>
        <v>(9)1～4週目の勤務時間数合計</v>
      </c>
      <c r="BC12" s="547"/>
      <c r="BD12" s="552" t="s">
        <v>228</v>
      </c>
      <c r="BE12" s="553"/>
      <c r="BF12" s="558" t="s">
        <v>229</v>
      </c>
      <c r="BG12" s="536"/>
      <c r="BH12" s="536"/>
      <c r="BI12" s="536"/>
      <c r="BJ12" s="559"/>
    </row>
    <row r="13" spans="2:67" ht="20.25" customHeight="1" x14ac:dyDescent="0.7">
      <c r="B13" s="597"/>
      <c r="C13" s="560"/>
      <c r="D13" s="540"/>
      <c r="E13" s="145"/>
      <c r="F13" s="146"/>
      <c r="G13" s="145"/>
      <c r="H13" s="146"/>
      <c r="I13" s="601"/>
      <c r="J13" s="602"/>
      <c r="K13" s="538"/>
      <c r="L13" s="539"/>
      <c r="M13" s="539"/>
      <c r="N13" s="540"/>
      <c r="O13" s="538"/>
      <c r="P13" s="539"/>
      <c r="Q13" s="539"/>
      <c r="R13" s="539"/>
      <c r="S13" s="540"/>
      <c r="T13" s="189"/>
      <c r="U13" s="189"/>
      <c r="V13" s="190"/>
      <c r="W13" s="564" t="s">
        <v>11</v>
      </c>
      <c r="X13" s="564"/>
      <c r="Y13" s="564"/>
      <c r="Z13" s="564"/>
      <c r="AA13" s="564"/>
      <c r="AB13" s="564"/>
      <c r="AC13" s="565"/>
      <c r="AD13" s="566" t="s">
        <v>12</v>
      </c>
      <c r="AE13" s="564"/>
      <c r="AF13" s="564"/>
      <c r="AG13" s="564"/>
      <c r="AH13" s="564"/>
      <c r="AI13" s="564"/>
      <c r="AJ13" s="565"/>
      <c r="AK13" s="566" t="s">
        <v>13</v>
      </c>
      <c r="AL13" s="564"/>
      <c r="AM13" s="564"/>
      <c r="AN13" s="564"/>
      <c r="AO13" s="564"/>
      <c r="AP13" s="564"/>
      <c r="AQ13" s="565"/>
      <c r="AR13" s="566" t="s">
        <v>14</v>
      </c>
      <c r="AS13" s="564"/>
      <c r="AT13" s="564"/>
      <c r="AU13" s="564"/>
      <c r="AV13" s="564"/>
      <c r="AW13" s="564"/>
      <c r="AX13" s="565"/>
      <c r="AY13" s="566" t="s">
        <v>15</v>
      </c>
      <c r="AZ13" s="564"/>
      <c r="BA13" s="564"/>
      <c r="BB13" s="548"/>
      <c r="BC13" s="549"/>
      <c r="BD13" s="554"/>
      <c r="BE13" s="555"/>
      <c r="BF13" s="560"/>
      <c r="BG13" s="539"/>
      <c r="BH13" s="539"/>
      <c r="BI13" s="539"/>
      <c r="BJ13" s="561"/>
    </row>
    <row r="14" spans="2:67" ht="20.25" customHeight="1" x14ac:dyDescent="0.7">
      <c r="B14" s="597"/>
      <c r="C14" s="560"/>
      <c r="D14" s="540"/>
      <c r="E14" s="145"/>
      <c r="F14" s="146"/>
      <c r="G14" s="145"/>
      <c r="H14" s="146"/>
      <c r="I14" s="601"/>
      <c r="J14" s="602"/>
      <c r="K14" s="538"/>
      <c r="L14" s="539"/>
      <c r="M14" s="539"/>
      <c r="N14" s="540"/>
      <c r="O14" s="538"/>
      <c r="P14" s="539"/>
      <c r="Q14" s="539"/>
      <c r="R14" s="539"/>
      <c r="S14" s="540"/>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548"/>
      <c r="BC14" s="549"/>
      <c r="BD14" s="554"/>
      <c r="BE14" s="555"/>
      <c r="BF14" s="560"/>
      <c r="BG14" s="539"/>
      <c r="BH14" s="539"/>
      <c r="BI14" s="539"/>
      <c r="BJ14" s="561"/>
    </row>
    <row r="15" spans="2:67" ht="20.25" hidden="1" customHeight="1" x14ac:dyDescent="0.7">
      <c r="B15" s="597"/>
      <c r="C15" s="560"/>
      <c r="D15" s="540"/>
      <c r="E15" s="145"/>
      <c r="F15" s="146"/>
      <c r="G15" s="145"/>
      <c r="H15" s="146"/>
      <c r="I15" s="601"/>
      <c r="J15" s="602"/>
      <c r="K15" s="538"/>
      <c r="L15" s="539"/>
      <c r="M15" s="539"/>
      <c r="N15" s="540"/>
      <c r="O15" s="538"/>
      <c r="P15" s="539"/>
      <c r="Q15" s="539"/>
      <c r="R15" s="539"/>
      <c r="S15" s="540"/>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548"/>
      <c r="BC15" s="549"/>
      <c r="BD15" s="554"/>
      <c r="BE15" s="555"/>
      <c r="BF15" s="560"/>
      <c r="BG15" s="539"/>
      <c r="BH15" s="539"/>
      <c r="BI15" s="539"/>
      <c r="BJ15" s="561"/>
    </row>
    <row r="16" spans="2:67" ht="20.25" customHeight="1" thickBot="1" x14ac:dyDescent="0.75">
      <c r="B16" s="598"/>
      <c r="C16" s="562"/>
      <c r="D16" s="543"/>
      <c r="E16" s="147"/>
      <c r="F16" s="148"/>
      <c r="G16" s="147"/>
      <c r="H16" s="148"/>
      <c r="I16" s="603"/>
      <c r="J16" s="604"/>
      <c r="K16" s="541"/>
      <c r="L16" s="542"/>
      <c r="M16" s="542"/>
      <c r="N16" s="543"/>
      <c r="O16" s="541"/>
      <c r="P16" s="542"/>
      <c r="Q16" s="542"/>
      <c r="R16" s="542"/>
      <c r="S16" s="543"/>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550"/>
      <c r="BC16" s="551"/>
      <c r="BD16" s="556"/>
      <c r="BE16" s="557"/>
      <c r="BF16" s="562"/>
      <c r="BG16" s="542"/>
      <c r="BH16" s="542"/>
      <c r="BI16" s="542"/>
      <c r="BJ16" s="563"/>
    </row>
    <row r="17" spans="2:62" ht="20.25" customHeight="1" x14ac:dyDescent="0.7">
      <c r="B17" s="587">
        <f>B15+1</f>
        <v>1</v>
      </c>
      <c r="C17" s="615" t="s">
        <v>70</v>
      </c>
      <c r="D17" s="524"/>
      <c r="E17" s="160"/>
      <c r="F17" s="161"/>
      <c r="G17" s="160"/>
      <c r="H17" s="161"/>
      <c r="I17" s="518" t="s">
        <v>89</v>
      </c>
      <c r="J17" s="519"/>
      <c r="K17" s="522" t="s">
        <v>90</v>
      </c>
      <c r="L17" s="523"/>
      <c r="M17" s="523"/>
      <c r="N17" s="524"/>
      <c r="O17" s="605" t="s">
        <v>88</v>
      </c>
      <c r="P17" s="606"/>
      <c r="Q17" s="606"/>
      <c r="R17" s="606"/>
      <c r="S17" s="607"/>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608"/>
      <c r="BC17" s="609"/>
      <c r="BD17" s="610"/>
      <c r="BE17" s="611"/>
      <c r="BF17" s="612"/>
      <c r="BG17" s="613"/>
      <c r="BH17" s="613"/>
      <c r="BI17" s="613"/>
      <c r="BJ17" s="614"/>
    </row>
    <row r="18" spans="2:62" ht="20.25" customHeight="1" x14ac:dyDescent="0.7">
      <c r="B18" s="588"/>
      <c r="C18" s="591"/>
      <c r="D18" s="527"/>
      <c r="E18" s="162"/>
      <c r="F18" s="163" t="str">
        <f>C17</f>
        <v>管理者</v>
      </c>
      <c r="G18" s="162"/>
      <c r="H18" s="163" t="str">
        <f>I17</f>
        <v>A</v>
      </c>
      <c r="I18" s="520"/>
      <c r="J18" s="521"/>
      <c r="K18" s="525"/>
      <c r="L18" s="526"/>
      <c r="M18" s="526"/>
      <c r="N18" s="527"/>
      <c r="O18" s="571"/>
      <c r="P18" s="572"/>
      <c r="Q18" s="572"/>
      <c r="R18" s="572"/>
      <c r="S18" s="573"/>
      <c r="T18" s="111" t="s">
        <v>210</v>
      </c>
      <c r="U18" s="112"/>
      <c r="V18" s="113"/>
      <c r="W18" s="172">
        <f>IF(W17="","",VLOOKUP(W17,【記載例】シフト記号表!$C$6:$L$47,10,FALSE))</f>
        <v>8</v>
      </c>
      <c r="X18" s="173">
        <f>IF(X17="","",VLOOKUP(X17,【記載例】シフト記号表!$C$6:$L$47,10,FALSE))</f>
        <v>8</v>
      </c>
      <c r="Y18" s="173">
        <f>IF(Y17="","",VLOOKUP(Y17,【記載例】シフト記号表!$C$6:$L$47,10,FALSE))</f>
        <v>8</v>
      </c>
      <c r="Z18" s="173" t="str">
        <f>IF(Z17="","",VLOOKUP(Z17,【記載例】シフト記号表!$C$6:$L$47,10,FALSE))</f>
        <v/>
      </c>
      <c r="AA18" s="173" t="str">
        <f>IF(AA17="","",VLOOKUP(AA17,【記載例】シフト記号表!$C$6:$L$47,10,FALSE))</f>
        <v/>
      </c>
      <c r="AB18" s="173">
        <f>IF(AB17="","",VLOOKUP(AB17,【記載例】シフト記号表!$C$6:$L$47,10,FALSE))</f>
        <v>8</v>
      </c>
      <c r="AC18" s="174">
        <f>IF(AC17="","",VLOOKUP(AC17,【記載例】シフト記号表!$C$6:$L$47,10,FALSE))</f>
        <v>8</v>
      </c>
      <c r="AD18" s="172">
        <f>IF(AD17="","",VLOOKUP(AD17,【記載例】シフト記号表!$C$6:$L$47,10,FALSE))</f>
        <v>8</v>
      </c>
      <c r="AE18" s="173">
        <f>IF(AE17="","",VLOOKUP(AE17,【記載例】シフト記号表!$C$6:$L$47,10,FALSE))</f>
        <v>8</v>
      </c>
      <c r="AF18" s="173">
        <f>IF(AF17="","",VLOOKUP(AF17,【記載例】シフト記号表!$C$6:$L$47,10,FALSE))</f>
        <v>8</v>
      </c>
      <c r="AG18" s="173" t="str">
        <f>IF(AG17="","",VLOOKUP(AG17,【記載例】シフト記号表!$C$6:$L$47,10,FALSE))</f>
        <v/>
      </c>
      <c r="AH18" s="173" t="str">
        <f>IF(AH17="","",VLOOKUP(AH17,【記載例】シフト記号表!$C$6:$L$47,10,FALSE))</f>
        <v/>
      </c>
      <c r="AI18" s="173">
        <f>IF(AI17="","",VLOOKUP(AI17,【記載例】シフト記号表!$C$6:$L$47,10,FALSE))</f>
        <v>8</v>
      </c>
      <c r="AJ18" s="174">
        <f>IF(AJ17="","",VLOOKUP(AJ17,【記載例】シフト記号表!$C$6:$L$47,10,FALSE))</f>
        <v>8</v>
      </c>
      <c r="AK18" s="172">
        <f>IF(AK17="","",VLOOKUP(AK17,【記載例】シフト記号表!$C$6:$L$47,10,FALSE))</f>
        <v>8</v>
      </c>
      <c r="AL18" s="173">
        <f>IF(AL17="","",VLOOKUP(AL17,【記載例】シフト記号表!$C$6:$L$47,10,FALSE))</f>
        <v>8</v>
      </c>
      <c r="AM18" s="173">
        <f>IF(AM17="","",VLOOKUP(AM17,【記載例】シフト記号表!$C$6:$L$47,10,FALSE))</f>
        <v>8</v>
      </c>
      <c r="AN18" s="173" t="str">
        <f>IF(AN17="","",VLOOKUP(AN17,【記載例】シフト記号表!$C$6:$L$47,10,FALSE))</f>
        <v/>
      </c>
      <c r="AO18" s="173" t="str">
        <f>IF(AO17="","",VLOOKUP(AO17,【記載例】シフト記号表!$C$6:$L$47,10,FALSE))</f>
        <v/>
      </c>
      <c r="AP18" s="173">
        <f>IF(AP17="","",VLOOKUP(AP17,【記載例】シフト記号表!$C$6:$L$47,10,FALSE))</f>
        <v>8</v>
      </c>
      <c r="AQ18" s="174">
        <f>IF(AQ17="","",VLOOKUP(AQ17,【記載例】シフト記号表!$C$6:$L$47,10,FALSE))</f>
        <v>8</v>
      </c>
      <c r="AR18" s="172">
        <f>IF(AR17="","",VLOOKUP(AR17,【記載例】シフト記号表!$C$6:$L$47,10,FALSE))</f>
        <v>8</v>
      </c>
      <c r="AS18" s="173">
        <f>IF(AS17="","",VLOOKUP(AS17,【記載例】シフト記号表!$C$6:$L$47,10,FALSE))</f>
        <v>8</v>
      </c>
      <c r="AT18" s="173">
        <f>IF(AT17="","",VLOOKUP(AT17,【記載例】シフト記号表!$C$6:$L$47,10,FALSE))</f>
        <v>8</v>
      </c>
      <c r="AU18" s="173" t="str">
        <f>IF(AU17="","",VLOOKUP(AU17,【記載例】シフト記号表!$C$6:$L$47,10,FALSE))</f>
        <v/>
      </c>
      <c r="AV18" s="173" t="str">
        <f>IF(AV17="","",VLOOKUP(AV17,【記載例】シフト記号表!$C$6:$L$47,10,FALSE))</f>
        <v/>
      </c>
      <c r="AW18" s="173">
        <f>IF(AW17="","",VLOOKUP(AW17,【記載例】シフト記号表!$C$6:$L$47,10,FALSE))</f>
        <v>8</v>
      </c>
      <c r="AX18" s="174">
        <f>IF(AX17="","",VLOOKUP(AX17,【記載例】シフト記号表!$C$6:$L$47,10,FALSE))</f>
        <v>8</v>
      </c>
      <c r="AY18" s="172" t="str">
        <f>IF(AY17="","",VLOOKUP(AY17,【記載例】シフト記号表!$C$6:$L$47,10,FALSE))</f>
        <v/>
      </c>
      <c r="AZ18" s="173" t="str">
        <f>IF(AZ17="","",VLOOKUP(AZ17,【記載例】シフト記号表!$C$6:$L$47,10,FALSE))</f>
        <v/>
      </c>
      <c r="BA18" s="173" t="str">
        <f>IF(BA17="","",VLOOKUP(BA17,【記載例】シフト記号表!$C$6:$L$47,10,FALSE))</f>
        <v/>
      </c>
      <c r="BB18" s="584">
        <f>IF($BE$3="４週",SUM(W18:AX18),IF($BE$3="暦月",SUM(W18:BA18),""))</f>
        <v>160</v>
      </c>
      <c r="BC18" s="585"/>
      <c r="BD18" s="586">
        <f>IF($BE$3="４週",BB18/4,IF($BE$3="暦月",(BB18/($BE$8/7)),""))</f>
        <v>40</v>
      </c>
      <c r="BE18" s="585"/>
      <c r="BF18" s="581"/>
      <c r="BG18" s="582"/>
      <c r="BH18" s="582"/>
      <c r="BI18" s="582"/>
      <c r="BJ18" s="583"/>
    </row>
    <row r="19" spans="2:62" ht="20.25" customHeight="1" x14ac:dyDescent="0.7">
      <c r="B19" s="587">
        <f>B17+1</f>
        <v>2</v>
      </c>
      <c r="C19" s="589" t="s">
        <v>101</v>
      </c>
      <c r="D19" s="590"/>
      <c r="E19" s="164"/>
      <c r="F19" s="165"/>
      <c r="G19" s="164"/>
      <c r="H19" s="165"/>
      <c r="I19" s="592" t="s">
        <v>89</v>
      </c>
      <c r="J19" s="593"/>
      <c r="K19" s="594" t="s">
        <v>105</v>
      </c>
      <c r="L19" s="595"/>
      <c r="M19" s="595"/>
      <c r="N19" s="590"/>
      <c r="O19" s="571" t="s">
        <v>144</v>
      </c>
      <c r="P19" s="572"/>
      <c r="Q19" s="572"/>
      <c r="R19" s="572"/>
      <c r="S19" s="573"/>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574"/>
      <c r="BC19" s="575"/>
      <c r="BD19" s="576"/>
      <c r="BE19" s="577"/>
      <c r="BF19" s="578"/>
      <c r="BG19" s="579"/>
      <c r="BH19" s="579"/>
      <c r="BI19" s="579"/>
      <c r="BJ19" s="580"/>
    </row>
    <row r="20" spans="2:62" ht="20.25" customHeight="1" x14ac:dyDescent="0.7">
      <c r="B20" s="588"/>
      <c r="C20" s="591"/>
      <c r="D20" s="527"/>
      <c r="E20" s="162"/>
      <c r="F20" s="163" t="str">
        <f>C19</f>
        <v>生活相談員</v>
      </c>
      <c r="G20" s="162"/>
      <c r="H20" s="163" t="str">
        <f>I19</f>
        <v>A</v>
      </c>
      <c r="I20" s="520"/>
      <c r="J20" s="521"/>
      <c r="K20" s="525"/>
      <c r="L20" s="526"/>
      <c r="M20" s="526"/>
      <c r="N20" s="527"/>
      <c r="O20" s="571"/>
      <c r="P20" s="572"/>
      <c r="Q20" s="572"/>
      <c r="R20" s="572"/>
      <c r="S20" s="573"/>
      <c r="T20" s="111" t="s">
        <v>210</v>
      </c>
      <c r="U20" s="112"/>
      <c r="V20" s="113"/>
      <c r="W20" s="172">
        <f>IF(W19="","",VLOOKUP(W19,【記載例】シフト記号表!$C$6:$L$47,10,FALSE))</f>
        <v>8</v>
      </c>
      <c r="X20" s="173">
        <f>IF(X19="","",VLOOKUP(X19,【記載例】シフト記号表!$C$6:$L$47,10,FALSE))</f>
        <v>8</v>
      </c>
      <c r="Y20" s="173" t="str">
        <f>IF(Y19="","",VLOOKUP(Y19,【記載例】シフト記号表!$C$6:$L$47,10,FALSE))</f>
        <v/>
      </c>
      <c r="Z20" s="173" t="str">
        <f>IF(Z19="","",VLOOKUP(Z19,【記載例】シフト記号表!$C$6:$L$47,10,FALSE))</f>
        <v/>
      </c>
      <c r="AA20" s="173">
        <f>IF(AA19="","",VLOOKUP(AA19,【記載例】シフト記号表!$C$6:$L$47,10,FALSE))</f>
        <v>8</v>
      </c>
      <c r="AB20" s="173">
        <f>IF(AB19="","",VLOOKUP(AB19,【記載例】シフト記号表!$C$6:$L$47,10,FALSE))</f>
        <v>8</v>
      </c>
      <c r="AC20" s="174">
        <f>IF(AC19="","",VLOOKUP(AC19,【記載例】シフト記号表!$C$6:$L$47,10,FALSE))</f>
        <v>8</v>
      </c>
      <c r="AD20" s="172">
        <f>IF(AD19="","",VLOOKUP(AD19,【記載例】シフト記号表!$C$6:$L$47,10,FALSE))</f>
        <v>8</v>
      </c>
      <c r="AE20" s="173">
        <f>IF(AE19="","",VLOOKUP(AE19,【記載例】シフト記号表!$C$6:$L$47,10,FALSE))</f>
        <v>8</v>
      </c>
      <c r="AF20" s="173" t="str">
        <f>IF(AF19="","",VLOOKUP(AF19,【記載例】シフト記号表!$C$6:$L$47,10,FALSE))</f>
        <v/>
      </c>
      <c r="AG20" s="173">
        <f>IF(AG19="","",VLOOKUP(AG19,【記載例】シフト記号表!$C$6:$L$47,10,FALSE))</f>
        <v>8</v>
      </c>
      <c r="AH20" s="173">
        <f>IF(AH19="","",VLOOKUP(AH19,【記載例】シフト記号表!$C$6:$L$47,10,FALSE))</f>
        <v>8</v>
      </c>
      <c r="AI20" s="173">
        <f>IF(AI19="","",VLOOKUP(AI19,【記載例】シフト記号表!$C$6:$L$47,10,FALSE))</f>
        <v>8</v>
      </c>
      <c r="AJ20" s="174" t="str">
        <f>IF(AJ19="","",VLOOKUP(AJ19,【記載例】シフト記号表!$C$6:$L$47,10,FALSE))</f>
        <v/>
      </c>
      <c r="AK20" s="172">
        <f>IF(AK19="","",VLOOKUP(AK19,【記載例】シフト記号表!$C$6:$L$47,10,FALSE))</f>
        <v>8</v>
      </c>
      <c r="AL20" s="173">
        <f>IF(AL19="","",VLOOKUP(AL19,【記載例】シフト記号表!$C$6:$L$47,10,FALSE))</f>
        <v>8</v>
      </c>
      <c r="AM20" s="173">
        <f>IF(AM19="","",VLOOKUP(AM19,【記載例】シフト記号表!$C$6:$L$47,10,FALSE))</f>
        <v>8</v>
      </c>
      <c r="AN20" s="173" t="str">
        <f>IF(AN19="","",VLOOKUP(AN19,【記載例】シフト記号表!$C$6:$L$47,10,FALSE))</f>
        <v/>
      </c>
      <c r="AO20" s="173">
        <f>IF(AO19="","",VLOOKUP(AO19,【記載例】シフト記号表!$C$6:$L$47,10,FALSE))</f>
        <v>8</v>
      </c>
      <c r="AP20" s="173">
        <f>IF(AP19="","",VLOOKUP(AP19,【記載例】シフト記号表!$C$6:$L$47,10,FALSE))</f>
        <v>8</v>
      </c>
      <c r="AQ20" s="174" t="str">
        <f>IF(AQ19="","",VLOOKUP(AQ19,【記載例】シフト記号表!$C$6:$L$47,10,FALSE))</f>
        <v/>
      </c>
      <c r="AR20" s="172">
        <f>IF(AR19="","",VLOOKUP(AR19,【記載例】シフト記号表!$C$6:$L$47,10,FALSE))</f>
        <v>8</v>
      </c>
      <c r="AS20" s="173">
        <f>IF(AS19="","",VLOOKUP(AS19,【記載例】シフト記号表!$C$6:$L$47,10,FALSE))</f>
        <v>8</v>
      </c>
      <c r="AT20" s="173" t="str">
        <f>IF(AT19="","",VLOOKUP(AT19,【記載例】シフト記号表!$C$6:$L$47,10,FALSE))</f>
        <v/>
      </c>
      <c r="AU20" s="173" t="str">
        <f>IF(AU19="","",VLOOKUP(AU19,【記載例】シフト記号表!$C$6:$L$47,10,FALSE))</f>
        <v/>
      </c>
      <c r="AV20" s="173">
        <f>IF(AV19="","",VLOOKUP(AV19,【記載例】シフト記号表!$C$6:$L$47,10,FALSE))</f>
        <v>8</v>
      </c>
      <c r="AW20" s="173">
        <f>IF(AW19="","",VLOOKUP(AW19,【記載例】シフト記号表!$C$6:$L$47,10,FALSE))</f>
        <v>8</v>
      </c>
      <c r="AX20" s="174">
        <f>IF(AX19="","",VLOOKUP(AX19,【記載例】シフト記号表!$C$6:$L$47,10,FALSE))</f>
        <v>8</v>
      </c>
      <c r="AY20" s="172" t="str">
        <f>IF(AY19="","",VLOOKUP(AY19,【記載例】シフト記号表!$C$6:$L$47,10,FALSE))</f>
        <v/>
      </c>
      <c r="AZ20" s="173" t="str">
        <f>IF(AZ19="","",VLOOKUP(AZ19,【記載例】シフト記号表!$C$6:$L$47,10,FALSE))</f>
        <v/>
      </c>
      <c r="BA20" s="173" t="str">
        <f>IF(BA19="","",VLOOKUP(BA19,【記載例】シフト記号表!$C$6:$L$47,10,FALSE))</f>
        <v/>
      </c>
      <c r="BB20" s="584">
        <f>IF($BE$3="４週",SUM(W20:AX20),IF($BE$3="暦月",SUM(W20:BA20),""))</f>
        <v>160</v>
      </c>
      <c r="BC20" s="585"/>
      <c r="BD20" s="586">
        <f>IF($BE$3="４週",BB20/4,IF($BE$3="暦月",(BB20/($BE$8/7)),""))</f>
        <v>40</v>
      </c>
      <c r="BE20" s="585"/>
      <c r="BF20" s="581"/>
      <c r="BG20" s="582"/>
      <c r="BH20" s="582"/>
      <c r="BI20" s="582"/>
      <c r="BJ20" s="583"/>
    </row>
    <row r="21" spans="2:62" ht="20.25" customHeight="1" x14ac:dyDescent="0.7">
      <c r="B21" s="587">
        <f>B19+1</f>
        <v>3</v>
      </c>
      <c r="C21" s="589" t="s">
        <v>241</v>
      </c>
      <c r="D21" s="590"/>
      <c r="E21" s="162"/>
      <c r="F21" s="163"/>
      <c r="G21" s="162"/>
      <c r="H21" s="163"/>
      <c r="I21" s="592" t="s">
        <v>89</v>
      </c>
      <c r="J21" s="593"/>
      <c r="K21" s="594" t="s">
        <v>71</v>
      </c>
      <c r="L21" s="595"/>
      <c r="M21" s="595"/>
      <c r="N21" s="590"/>
      <c r="O21" s="571" t="s">
        <v>145</v>
      </c>
      <c r="P21" s="572"/>
      <c r="Q21" s="572"/>
      <c r="R21" s="572"/>
      <c r="S21" s="573"/>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574"/>
      <c r="BC21" s="575"/>
      <c r="BD21" s="576"/>
      <c r="BE21" s="577"/>
      <c r="BF21" s="578"/>
      <c r="BG21" s="579"/>
      <c r="BH21" s="579"/>
      <c r="BI21" s="579"/>
      <c r="BJ21" s="580"/>
    </row>
    <row r="22" spans="2:62" ht="20.25" customHeight="1" x14ac:dyDescent="0.7">
      <c r="B22" s="588"/>
      <c r="C22" s="591"/>
      <c r="D22" s="527"/>
      <c r="E22" s="162"/>
      <c r="F22" s="163" t="str">
        <f>C21</f>
        <v>計画作成担当者</v>
      </c>
      <c r="G22" s="162"/>
      <c r="H22" s="163" t="str">
        <f>I21</f>
        <v>A</v>
      </c>
      <c r="I22" s="520"/>
      <c r="J22" s="521"/>
      <c r="K22" s="525"/>
      <c r="L22" s="526"/>
      <c r="M22" s="526"/>
      <c r="N22" s="527"/>
      <c r="O22" s="571"/>
      <c r="P22" s="572"/>
      <c r="Q22" s="572"/>
      <c r="R22" s="572"/>
      <c r="S22" s="573"/>
      <c r="T22" s="111" t="s">
        <v>210</v>
      </c>
      <c r="U22" s="112"/>
      <c r="V22" s="113"/>
      <c r="W22" s="172">
        <f>IF(W21="","",VLOOKUP(W21,【記載例】シフト記号表!$C$6:$L$47,10,FALSE))</f>
        <v>8</v>
      </c>
      <c r="X22" s="173">
        <f>IF(X21="","",VLOOKUP(X21,【記載例】シフト記号表!$C$6:$L$47,10,FALSE))</f>
        <v>8</v>
      </c>
      <c r="Y22" s="173">
        <f>IF(Y21="","",VLOOKUP(Y21,【記載例】シフト記号表!$C$6:$L$47,10,FALSE))</f>
        <v>8</v>
      </c>
      <c r="Z22" s="173" t="str">
        <f>IF(Z21="","",VLOOKUP(Z21,【記載例】シフト記号表!$C$6:$L$47,10,FALSE))</f>
        <v/>
      </c>
      <c r="AA22" s="173" t="str">
        <f>IF(AA21="","",VLOOKUP(AA21,【記載例】シフト記号表!$C$6:$L$47,10,FALSE))</f>
        <v/>
      </c>
      <c r="AB22" s="173">
        <f>IF(AB21="","",VLOOKUP(AB21,【記載例】シフト記号表!$C$6:$L$47,10,FALSE))</f>
        <v>8</v>
      </c>
      <c r="AC22" s="174">
        <f>IF(AC21="","",VLOOKUP(AC21,【記載例】シフト記号表!$C$6:$L$47,10,FALSE))</f>
        <v>8</v>
      </c>
      <c r="AD22" s="172">
        <f>IF(AD21="","",VLOOKUP(AD21,【記載例】シフト記号表!$C$6:$L$47,10,FALSE))</f>
        <v>8</v>
      </c>
      <c r="AE22" s="173">
        <f>IF(AE21="","",VLOOKUP(AE21,【記載例】シフト記号表!$C$6:$L$47,10,FALSE))</f>
        <v>8</v>
      </c>
      <c r="AF22" s="173">
        <f>IF(AF21="","",VLOOKUP(AF21,【記載例】シフト記号表!$C$6:$L$47,10,FALSE))</f>
        <v>8</v>
      </c>
      <c r="AG22" s="173" t="str">
        <f>IF(AG21="","",VLOOKUP(AG21,【記載例】シフト記号表!$C$6:$L$47,10,FALSE))</f>
        <v/>
      </c>
      <c r="AH22" s="173" t="str">
        <f>IF(AH21="","",VLOOKUP(AH21,【記載例】シフト記号表!$C$6:$L$47,10,FALSE))</f>
        <v/>
      </c>
      <c r="AI22" s="173">
        <f>IF(AI21="","",VLOOKUP(AI21,【記載例】シフト記号表!$C$6:$L$47,10,FALSE))</f>
        <v>8</v>
      </c>
      <c r="AJ22" s="174">
        <f>IF(AJ21="","",VLOOKUP(AJ21,【記載例】シフト記号表!$C$6:$L$47,10,FALSE))</f>
        <v>8</v>
      </c>
      <c r="AK22" s="172">
        <f>IF(AK21="","",VLOOKUP(AK21,【記載例】シフト記号表!$C$6:$L$47,10,FALSE))</f>
        <v>8</v>
      </c>
      <c r="AL22" s="173">
        <f>IF(AL21="","",VLOOKUP(AL21,【記載例】シフト記号表!$C$6:$L$47,10,FALSE))</f>
        <v>8</v>
      </c>
      <c r="AM22" s="173">
        <f>IF(AM21="","",VLOOKUP(AM21,【記載例】シフト記号表!$C$6:$L$47,10,FALSE))</f>
        <v>8</v>
      </c>
      <c r="AN22" s="173" t="str">
        <f>IF(AN21="","",VLOOKUP(AN21,【記載例】シフト記号表!$C$6:$L$47,10,FALSE))</f>
        <v/>
      </c>
      <c r="AO22" s="173" t="str">
        <f>IF(AO21="","",VLOOKUP(AO21,【記載例】シフト記号表!$C$6:$L$47,10,FALSE))</f>
        <v/>
      </c>
      <c r="AP22" s="173">
        <f>IF(AP21="","",VLOOKUP(AP21,【記載例】シフト記号表!$C$6:$L$47,10,FALSE))</f>
        <v>8</v>
      </c>
      <c r="AQ22" s="174">
        <f>IF(AQ21="","",VLOOKUP(AQ21,【記載例】シフト記号表!$C$6:$L$47,10,FALSE))</f>
        <v>8</v>
      </c>
      <c r="AR22" s="172">
        <f>IF(AR21="","",VLOOKUP(AR21,【記載例】シフト記号表!$C$6:$L$47,10,FALSE))</f>
        <v>8</v>
      </c>
      <c r="AS22" s="173">
        <f>IF(AS21="","",VLOOKUP(AS21,【記載例】シフト記号表!$C$6:$L$47,10,FALSE))</f>
        <v>8</v>
      </c>
      <c r="AT22" s="173">
        <f>IF(AT21="","",VLOOKUP(AT21,【記載例】シフト記号表!$C$6:$L$47,10,FALSE))</f>
        <v>8</v>
      </c>
      <c r="AU22" s="173" t="str">
        <f>IF(AU21="","",VLOOKUP(AU21,【記載例】シフト記号表!$C$6:$L$47,10,FALSE))</f>
        <v/>
      </c>
      <c r="AV22" s="173" t="str">
        <f>IF(AV21="","",VLOOKUP(AV21,【記載例】シフト記号表!$C$6:$L$47,10,FALSE))</f>
        <v/>
      </c>
      <c r="AW22" s="173">
        <f>IF(AW21="","",VLOOKUP(AW21,【記載例】シフト記号表!$C$6:$L$47,10,FALSE))</f>
        <v>8</v>
      </c>
      <c r="AX22" s="174">
        <f>IF(AX21="","",VLOOKUP(AX21,【記載例】シフト記号表!$C$6:$L$47,10,FALSE))</f>
        <v>8</v>
      </c>
      <c r="AY22" s="172" t="str">
        <f>IF(AY21="","",VLOOKUP(AY21,【記載例】シフト記号表!$C$6:$L$47,10,FALSE))</f>
        <v/>
      </c>
      <c r="AZ22" s="173" t="str">
        <f>IF(AZ21="","",VLOOKUP(AZ21,【記載例】シフト記号表!$C$6:$L$47,10,FALSE))</f>
        <v/>
      </c>
      <c r="BA22" s="173" t="str">
        <f>IF(BA21="","",VLOOKUP(BA21,【記載例】シフト記号表!$C$6:$L$47,10,FALSE))</f>
        <v/>
      </c>
      <c r="BB22" s="584">
        <f>IF($BE$3="４週",SUM(W22:AX22),IF($BE$3="暦月",SUM(W22:BA22),""))</f>
        <v>160</v>
      </c>
      <c r="BC22" s="585"/>
      <c r="BD22" s="586">
        <f>IF($BE$3="４週",BB22/4,IF($BE$3="暦月",(BB22/($BE$8/7)),""))</f>
        <v>40</v>
      </c>
      <c r="BE22" s="585"/>
      <c r="BF22" s="581"/>
      <c r="BG22" s="582"/>
      <c r="BH22" s="582"/>
      <c r="BI22" s="582"/>
      <c r="BJ22" s="583"/>
    </row>
    <row r="23" spans="2:62" ht="20.25" customHeight="1" x14ac:dyDescent="0.7">
      <c r="B23" s="587">
        <f>B21+1</f>
        <v>4</v>
      </c>
      <c r="C23" s="589" t="s">
        <v>104</v>
      </c>
      <c r="D23" s="590"/>
      <c r="E23" s="162"/>
      <c r="F23" s="163"/>
      <c r="G23" s="162"/>
      <c r="H23" s="163"/>
      <c r="I23" s="592" t="s">
        <v>126</v>
      </c>
      <c r="J23" s="593"/>
      <c r="K23" s="594" t="s">
        <v>112</v>
      </c>
      <c r="L23" s="595"/>
      <c r="M23" s="595"/>
      <c r="N23" s="590"/>
      <c r="O23" s="571" t="s">
        <v>146</v>
      </c>
      <c r="P23" s="572"/>
      <c r="Q23" s="572"/>
      <c r="R23" s="572"/>
      <c r="S23" s="573"/>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574"/>
      <c r="BC23" s="575"/>
      <c r="BD23" s="576"/>
      <c r="BE23" s="577"/>
      <c r="BF23" s="578"/>
      <c r="BG23" s="579"/>
      <c r="BH23" s="579"/>
      <c r="BI23" s="579"/>
      <c r="BJ23" s="580"/>
    </row>
    <row r="24" spans="2:62" ht="20.25" customHeight="1" x14ac:dyDescent="0.7">
      <c r="B24" s="588"/>
      <c r="C24" s="591"/>
      <c r="D24" s="527"/>
      <c r="E24" s="162"/>
      <c r="F24" s="163" t="str">
        <f>C23</f>
        <v>機能訓練指導員</v>
      </c>
      <c r="G24" s="162"/>
      <c r="H24" s="163" t="str">
        <f>I23</f>
        <v>B</v>
      </c>
      <c r="I24" s="520"/>
      <c r="J24" s="521"/>
      <c r="K24" s="525"/>
      <c r="L24" s="526"/>
      <c r="M24" s="526"/>
      <c r="N24" s="527"/>
      <c r="O24" s="571"/>
      <c r="P24" s="572"/>
      <c r="Q24" s="572"/>
      <c r="R24" s="572"/>
      <c r="S24" s="573"/>
      <c r="T24" s="111" t="s">
        <v>210</v>
      </c>
      <c r="U24" s="112"/>
      <c r="V24" s="113"/>
      <c r="W24" s="172">
        <f>IF(W23="","",VLOOKUP(W23,【記載例】シフト記号表!$C$6:$L$47,10,FALSE))</f>
        <v>4.0000000000000009</v>
      </c>
      <c r="X24" s="173">
        <f>IF(X23="","",VLOOKUP(X23,【記載例】シフト記号表!$C$6:$L$47,10,FALSE))</f>
        <v>4.0000000000000009</v>
      </c>
      <c r="Y24" s="173">
        <f>IF(Y23="","",VLOOKUP(Y23,【記載例】シフト記号表!$C$6:$L$47,10,FALSE))</f>
        <v>4.0000000000000009</v>
      </c>
      <c r="Z24" s="173" t="str">
        <f>IF(Z23="","",VLOOKUP(Z23,【記載例】シフト記号表!$C$6:$L$47,10,FALSE))</f>
        <v/>
      </c>
      <c r="AA24" s="173" t="str">
        <f>IF(AA23="","",VLOOKUP(AA23,【記載例】シフト記号表!$C$6:$L$47,10,FALSE))</f>
        <v/>
      </c>
      <c r="AB24" s="173">
        <f>IF(AB23="","",VLOOKUP(AB23,【記載例】シフト記号表!$C$6:$L$47,10,FALSE))</f>
        <v>4.0000000000000009</v>
      </c>
      <c r="AC24" s="174">
        <f>IF(AC23="","",VLOOKUP(AC23,【記載例】シフト記号表!$C$6:$L$47,10,FALSE))</f>
        <v>4.0000000000000009</v>
      </c>
      <c r="AD24" s="172">
        <f>IF(AD23="","",VLOOKUP(AD23,【記載例】シフト記号表!$C$6:$L$47,10,FALSE))</f>
        <v>4.0000000000000009</v>
      </c>
      <c r="AE24" s="173">
        <f>IF(AE23="","",VLOOKUP(AE23,【記載例】シフト記号表!$C$6:$L$47,10,FALSE))</f>
        <v>4.0000000000000009</v>
      </c>
      <c r="AF24" s="173">
        <f>IF(AF23="","",VLOOKUP(AF23,【記載例】シフト記号表!$C$6:$L$47,10,FALSE))</f>
        <v>4.0000000000000009</v>
      </c>
      <c r="AG24" s="173" t="str">
        <f>IF(AG23="","",VLOOKUP(AG23,【記載例】シフト記号表!$C$6:$L$47,10,FALSE))</f>
        <v/>
      </c>
      <c r="AH24" s="173" t="str">
        <f>IF(AH23="","",VLOOKUP(AH23,【記載例】シフト記号表!$C$6:$L$47,10,FALSE))</f>
        <v/>
      </c>
      <c r="AI24" s="173">
        <f>IF(AI23="","",VLOOKUP(AI23,【記載例】シフト記号表!$C$6:$L$47,10,FALSE))</f>
        <v>4.0000000000000009</v>
      </c>
      <c r="AJ24" s="174">
        <f>IF(AJ23="","",VLOOKUP(AJ23,【記載例】シフト記号表!$C$6:$L$47,10,FALSE))</f>
        <v>4.0000000000000009</v>
      </c>
      <c r="AK24" s="172">
        <f>IF(AK23="","",VLOOKUP(AK23,【記載例】シフト記号表!$C$6:$L$47,10,FALSE))</f>
        <v>4.0000000000000009</v>
      </c>
      <c r="AL24" s="173">
        <f>IF(AL23="","",VLOOKUP(AL23,【記載例】シフト記号表!$C$6:$L$47,10,FALSE))</f>
        <v>4.0000000000000009</v>
      </c>
      <c r="AM24" s="173">
        <f>IF(AM23="","",VLOOKUP(AM23,【記載例】シフト記号表!$C$6:$L$47,10,FALSE))</f>
        <v>4.0000000000000009</v>
      </c>
      <c r="AN24" s="173" t="str">
        <f>IF(AN23="","",VLOOKUP(AN23,【記載例】シフト記号表!$C$6:$L$47,10,FALSE))</f>
        <v/>
      </c>
      <c r="AO24" s="173" t="str">
        <f>IF(AO23="","",VLOOKUP(AO23,【記載例】シフト記号表!$C$6:$L$47,10,FALSE))</f>
        <v/>
      </c>
      <c r="AP24" s="173">
        <f>IF(AP23="","",VLOOKUP(AP23,【記載例】シフト記号表!$C$6:$L$47,10,FALSE))</f>
        <v>4.0000000000000009</v>
      </c>
      <c r="AQ24" s="174">
        <f>IF(AQ23="","",VLOOKUP(AQ23,【記載例】シフト記号表!$C$6:$L$47,10,FALSE))</f>
        <v>4.0000000000000009</v>
      </c>
      <c r="AR24" s="172">
        <f>IF(AR23="","",VLOOKUP(AR23,【記載例】シフト記号表!$C$6:$L$47,10,FALSE))</f>
        <v>4.0000000000000009</v>
      </c>
      <c r="AS24" s="173">
        <f>IF(AS23="","",VLOOKUP(AS23,【記載例】シフト記号表!$C$6:$L$47,10,FALSE))</f>
        <v>4.0000000000000009</v>
      </c>
      <c r="AT24" s="173">
        <f>IF(AT23="","",VLOOKUP(AT23,【記載例】シフト記号表!$C$6:$L$47,10,FALSE))</f>
        <v>4.0000000000000009</v>
      </c>
      <c r="AU24" s="173" t="str">
        <f>IF(AU23="","",VLOOKUP(AU23,【記載例】シフト記号表!$C$6:$L$47,10,FALSE))</f>
        <v/>
      </c>
      <c r="AV24" s="173" t="str">
        <f>IF(AV23="","",VLOOKUP(AV23,【記載例】シフト記号表!$C$6:$L$47,10,FALSE))</f>
        <v/>
      </c>
      <c r="AW24" s="173">
        <f>IF(AW23="","",VLOOKUP(AW23,【記載例】シフト記号表!$C$6:$L$47,10,FALSE))</f>
        <v>4.0000000000000009</v>
      </c>
      <c r="AX24" s="174">
        <f>IF(AX23="","",VLOOKUP(AX23,【記載例】シフト記号表!$C$6:$L$47,10,FALSE))</f>
        <v>4.0000000000000009</v>
      </c>
      <c r="AY24" s="172" t="str">
        <f>IF(AY23="","",VLOOKUP(AY23,【記載例】シフト記号表!$C$6:$L$47,10,FALSE))</f>
        <v/>
      </c>
      <c r="AZ24" s="173" t="str">
        <f>IF(AZ23="","",VLOOKUP(AZ23,【記載例】シフト記号表!$C$6:$L$47,10,FALSE))</f>
        <v/>
      </c>
      <c r="BA24" s="173" t="str">
        <f>IF(BA23="","",VLOOKUP(BA23,【記載例】シフト記号表!$C$6:$L$47,10,FALSE))</f>
        <v/>
      </c>
      <c r="BB24" s="584">
        <f>IF($BE$3="４週",SUM(W24:AX24),IF($BE$3="暦月",SUM(W24:BA24),""))</f>
        <v>80.000000000000014</v>
      </c>
      <c r="BC24" s="585"/>
      <c r="BD24" s="586">
        <f>IF($BE$3="４週",BB24/4,IF($BE$3="暦月",(BB24/($BE$8/7)),""))</f>
        <v>20.000000000000004</v>
      </c>
      <c r="BE24" s="585"/>
      <c r="BF24" s="581"/>
      <c r="BG24" s="582"/>
      <c r="BH24" s="582"/>
      <c r="BI24" s="582"/>
      <c r="BJ24" s="583"/>
    </row>
    <row r="25" spans="2:62" ht="20.25" customHeight="1" x14ac:dyDescent="0.7">
      <c r="B25" s="587">
        <f>B23+1</f>
        <v>5</v>
      </c>
      <c r="C25" s="589" t="s">
        <v>102</v>
      </c>
      <c r="D25" s="590"/>
      <c r="E25" s="162"/>
      <c r="F25" s="163"/>
      <c r="G25" s="162"/>
      <c r="H25" s="163"/>
      <c r="I25" s="592" t="s">
        <v>89</v>
      </c>
      <c r="J25" s="593"/>
      <c r="K25" s="594" t="s">
        <v>107</v>
      </c>
      <c r="L25" s="595"/>
      <c r="M25" s="595"/>
      <c r="N25" s="590"/>
      <c r="O25" s="571" t="s">
        <v>147</v>
      </c>
      <c r="P25" s="572"/>
      <c r="Q25" s="572"/>
      <c r="R25" s="572"/>
      <c r="S25" s="573"/>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574"/>
      <c r="BC25" s="575"/>
      <c r="BD25" s="576"/>
      <c r="BE25" s="577"/>
      <c r="BF25" s="578"/>
      <c r="BG25" s="579"/>
      <c r="BH25" s="579"/>
      <c r="BI25" s="579"/>
      <c r="BJ25" s="580"/>
    </row>
    <row r="26" spans="2:62" ht="20.25" customHeight="1" x14ac:dyDescent="0.7">
      <c r="B26" s="588"/>
      <c r="C26" s="591"/>
      <c r="D26" s="527"/>
      <c r="E26" s="162"/>
      <c r="F26" s="163" t="str">
        <f>C25</f>
        <v>看護職員</v>
      </c>
      <c r="G26" s="162"/>
      <c r="H26" s="163" t="str">
        <f>I25</f>
        <v>A</v>
      </c>
      <c r="I26" s="520"/>
      <c r="J26" s="521"/>
      <c r="K26" s="525"/>
      <c r="L26" s="526"/>
      <c r="M26" s="526"/>
      <c r="N26" s="527"/>
      <c r="O26" s="571"/>
      <c r="P26" s="572"/>
      <c r="Q26" s="572"/>
      <c r="R26" s="572"/>
      <c r="S26" s="573"/>
      <c r="T26" s="185" t="s">
        <v>210</v>
      </c>
      <c r="U26" s="119"/>
      <c r="V26" s="186"/>
      <c r="W26" s="172">
        <f>IF(W25="","",VLOOKUP(W25,【記載例】シフト記号表!$C$6:$L$47,10,FALSE))</f>
        <v>8</v>
      </c>
      <c r="X26" s="173">
        <f>IF(X25="","",VLOOKUP(X25,【記載例】シフト記号表!$C$6:$L$47,10,FALSE))</f>
        <v>8</v>
      </c>
      <c r="Y26" s="173">
        <f>IF(Y25="","",VLOOKUP(Y25,【記載例】シフト記号表!$C$6:$L$47,10,FALSE))</f>
        <v>8</v>
      </c>
      <c r="Z26" s="173" t="str">
        <f>IF(Z25="","",VLOOKUP(Z25,【記載例】シフト記号表!$C$6:$L$47,10,FALSE))</f>
        <v/>
      </c>
      <c r="AA26" s="173" t="str">
        <f>IF(AA25="","",VLOOKUP(AA25,【記載例】シフト記号表!$C$6:$L$47,10,FALSE))</f>
        <v/>
      </c>
      <c r="AB26" s="173">
        <f>IF(AB25="","",VLOOKUP(AB25,【記載例】シフト記号表!$C$6:$L$47,10,FALSE))</f>
        <v>8</v>
      </c>
      <c r="AC26" s="174">
        <f>IF(AC25="","",VLOOKUP(AC25,【記載例】シフト記号表!$C$6:$L$47,10,FALSE))</f>
        <v>8</v>
      </c>
      <c r="AD26" s="172">
        <f>IF(AD25="","",VLOOKUP(AD25,【記載例】シフト記号表!$C$6:$L$47,10,FALSE))</f>
        <v>8</v>
      </c>
      <c r="AE26" s="173">
        <f>IF(AE25="","",VLOOKUP(AE25,【記載例】シフト記号表!$C$6:$L$47,10,FALSE))</f>
        <v>8</v>
      </c>
      <c r="AF26" s="173">
        <f>IF(AF25="","",VLOOKUP(AF25,【記載例】シフト記号表!$C$6:$L$47,10,FALSE))</f>
        <v>8</v>
      </c>
      <c r="AG26" s="173" t="str">
        <f>IF(AG25="","",VLOOKUP(AG25,【記載例】シフト記号表!$C$6:$L$47,10,FALSE))</f>
        <v/>
      </c>
      <c r="AH26" s="173" t="str">
        <f>IF(AH25="","",VLOOKUP(AH25,【記載例】シフト記号表!$C$6:$L$47,10,FALSE))</f>
        <v/>
      </c>
      <c r="AI26" s="173">
        <f>IF(AI25="","",VLOOKUP(AI25,【記載例】シフト記号表!$C$6:$L$47,10,FALSE))</f>
        <v>8</v>
      </c>
      <c r="AJ26" s="174">
        <f>IF(AJ25="","",VLOOKUP(AJ25,【記載例】シフト記号表!$C$6:$L$47,10,FALSE))</f>
        <v>8</v>
      </c>
      <c r="AK26" s="172">
        <f>IF(AK25="","",VLOOKUP(AK25,【記載例】シフト記号表!$C$6:$L$47,10,FALSE))</f>
        <v>8</v>
      </c>
      <c r="AL26" s="173">
        <f>IF(AL25="","",VLOOKUP(AL25,【記載例】シフト記号表!$C$6:$L$47,10,FALSE))</f>
        <v>8</v>
      </c>
      <c r="AM26" s="173">
        <f>IF(AM25="","",VLOOKUP(AM25,【記載例】シフト記号表!$C$6:$L$47,10,FALSE))</f>
        <v>8</v>
      </c>
      <c r="AN26" s="173" t="str">
        <f>IF(AN25="","",VLOOKUP(AN25,【記載例】シフト記号表!$C$6:$L$47,10,FALSE))</f>
        <v/>
      </c>
      <c r="AO26" s="173" t="str">
        <f>IF(AO25="","",VLOOKUP(AO25,【記載例】シフト記号表!$C$6:$L$47,10,FALSE))</f>
        <v/>
      </c>
      <c r="AP26" s="173">
        <f>IF(AP25="","",VLOOKUP(AP25,【記載例】シフト記号表!$C$6:$L$47,10,FALSE))</f>
        <v>8</v>
      </c>
      <c r="AQ26" s="174">
        <f>IF(AQ25="","",VLOOKUP(AQ25,【記載例】シフト記号表!$C$6:$L$47,10,FALSE))</f>
        <v>8</v>
      </c>
      <c r="AR26" s="172">
        <f>IF(AR25="","",VLOOKUP(AR25,【記載例】シフト記号表!$C$6:$L$47,10,FALSE))</f>
        <v>8</v>
      </c>
      <c r="AS26" s="173">
        <f>IF(AS25="","",VLOOKUP(AS25,【記載例】シフト記号表!$C$6:$L$47,10,FALSE))</f>
        <v>8</v>
      </c>
      <c r="AT26" s="173">
        <f>IF(AT25="","",VLOOKUP(AT25,【記載例】シフト記号表!$C$6:$L$47,10,FALSE))</f>
        <v>8</v>
      </c>
      <c r="AU26" s="173" t="str">
        <f>IF(AU25="","",VLOOKUP(AU25,【記載例】シフト記号表!$C$6:$L$47,10,FALSE))</f>
        <v/>
      </c>
      <c r="AV26" s="173" t="str">
        <f>IF(AV25="","",VLOOKUP(AV25,【記載例】シフト記号表!$C$6:$L$47,10,FALSE))</f>
        <v/>
      </c>
      <c r="AW26" s="173">
        <f>IF(AW25="","",VLOOKUP(AW25,【記載例】シフト記号表!$C$6:$L$47,10,FALSE))</f>
        <v>8</v>
      </c>
      <c r="AX26" s="174">
        <f>IF(AX25="","",VLOOKUP(AX25,【記載例】シフト記号表!$C$6:$L$47,10,FALSE))</f>
        <v>8</v>
      </c>
      <c r="AY26" s="172" t="str">
        <f>IF(AY25="","",VLOOKUP(AY25,【記載例】シフト記号表!$C$6:$L$47,10,FALSE))</f>
        <v/>
      </c>
      <c r="AZ26" s="173" t="str">
        <f>IF(AZ25="","",VLOOKUP(AZ25,【記載例】シフト記号表!$C$6:$L$47,10,FALSE))</f>
        <v/>
      </c>
      <c r="BA26" s="173" t="str">
        <f>IF(BA25="","",VLOOKUP(BA25,【記載例】シフト記号表!$C$6:$L$47,10,FALSE))</f>
        <v/>
      </c>
      <c r="BB26" s="584">
        <f>IF($BE$3="４週",SUM(W26:AX26),IF($BE$3="暦月",SUM(W26:BA26),""))</f>
        <v>160</v>
      </c>
      <c r="BC26" s="585"/>
      <c r="BD26" s="586">
        <f>IF($BE$3="４週",BB26/4,IF($BE$3="暦月",(BB26/($BE$8/7)),""))</f>
        <v>40</v>
      </c>
      <c r="BE26" s="585"/>
      <c r="BF26" s="581"/>
      <c r="BG26" s="582"/>
      <c r="BH26" s="582"/>
      <c r="BI26" s="582"/>
      <c r="BJ26" s="583"/>
    </row>
    <row r="27" spans="2:62" ht="20.25" customHeight="1" x14ac:dyDescent="0.7">
      <c r="B27" s="587">
        <f>B25+1</f>
        <v>6</v>
      </c>
      <c r="C27" s="589" t="s">
        <v>102</v>
      </c>
      <c r="D27" s="590"/>
      <c r="E27" s="162"/>
      <c r="F27" s="163"/>
      <c r="G27" s="162"/>
      <c r="H27" s="163"/>
      <c r="I27" s="592" t="s">
        <v>89</v>
      </c>
      <c r="J27" s="593"/>
      <c r="K27" s="594" t="s">
        <v>107</v>
      </c>
      <c r="L27" s="595"/>
      <c r="M27" s="595"/>
      <c r="N27" s="590"/>
      <c r="O27" s="571" t="s">
        <v>248</v>
      </c>
      <c r="P27" s="572"/>
      <c r="Q27" s="572"/>
      <c r="R27" s="572"/>
      <c r="S27" s="573"/>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574"/>
      <c r="BC27" s="575"/>
      <c r="BD27" s="576"/>
      <c r="BE27" s="577"/>
      <c r="BF27" s="578"/>
      <c r="BG27" s="579"/>
      <c r="BH27" s="579"/>
      <c r="BI27" s="579"/>
      <c r="BJ27" s="580"/>
    </row>
    <row r="28" spans="2:62" ht="20.25" customHeight="1" x14ac:dyDescent="0.7">
      <c r="B28" s="588"/>
      <c r="C28" s="591"/>
      <c r="D28" s="527"/>
      <c r="E28" s="162"/>
      <c r="F28" s="163" t="str">
        <f>C27</f>
        <v>看護職員</v>
      </c>
      <c r="G28" s="162"/>
      <c r="H28" s="163" t="str">
        <f>I27</f>
        <v>A</v>
      </c>
      <c r="I28" s="520"/>
      <c r="J28" s="521"/>
      <c r="K28" s="525"/>
      <c r="L28" s="526"/>
      <c r="M28" s="526"/>
      <c r="N28" s="527"/>
      <c r="O28" s="571"/>
      <c r="P28" s="572"/>
      <c r="Q28" s="572"/>
      <c r="R28" s="572"/>
      <c r="S28" s="573"/>
      <c r="T28" s="111" t="s">
        <v>210</v>
      </c>
      <c r="U28" s="112"/>
      <c r="V28" s="113"/>
      <c r="W28" s="172">
        <f>IF(W27="","",VLOOKUP(W27,【記載例】シフト記号表!$C$6:$L$47,10,FALSE))</f>
        <v>8</v>
      </c>
      <c r="X28" s="173">
        <f>IF(X27="","",VLOOKUP(X27,【記載例】シフト記号表!$C$6:$L$47,10,FALSE))</f>
        <v>8</v>
      </c>
      <c r="Y28" s="173">
        <f>IF(Y27="","",VLOOKUP(Y27,【記載例】シフト記号表!$C$6:$L$47,10,FALSE))</f>
        <v>7.9999999999999982</v>
      </c>
      <c r="Z28" s="173">
        <f>IF(Z27="","",VLOOKUP(Z27,【記載例】シフト記号表!$C$6:$L$47,10,FALSE))</f>
        <v>7.9999999999999982</v>
      </c>
      <c r="AA28" s="173" t="str">
        <f>IF(AA27="","",VLOOKUP(AA27,【記載例】シフト記号表!$C$6:$L$47,10,FALSE))</f>
        <v/>
      </c>
      <c r="AB28" s="173">
        <f>IF(AB27="","",VLOOKUP(AB27,【記載例】シフト記号表!$C$6:$L$47,10,FALSE))</f>
        <v>8</v>
      </c>
      <c r="AC28" s="174" t="str">
        <f>IF(AC27="","",VLOOKUP(AC27,【記載例】シフト記号表!$C$6:$L$47,10,FALSE))</f>
        <v/>
      </c>
      <c r="AD28" s="172" t="str">
        <f>IF(AD27="","",VLOOKUP(AD27,【記載例】シフト記号表!$C$6:$L$47,10,FALSE))</f>
        <v/>
      </c>
      <c r="AE28" s="173">
        <f>IF(AE27="","",VLOOKUP(AE27,【記載例】シフト記号表!$C$6:$L$47,10,FALSE))</f>
        <v>8</v>
      </c>
      <c r="AF28" s="173">
        <f>IF(AF27="","",VLOOKUP(AF27,【記載例】シフト記号表!$C$6:$L$47,10,FALSE))</f>
        <v>8</v>
      </c>
      <c r="AG28" s="173">
        <f>IF(AG27="","",VLOOKUP(AG27,【記載例】シフト記号表!$C$6:$L$47,10,FALSE))</f>
        <v>7.9999999999999982</v>
      </c>
      <c r="AH28" s="173">
        <f>IF(AH27="","",VLOOKUP(AH27,【記載例】シフト記号表!$C$6:$L$47,10,FALSE))</f>
        <v>7.9999999999999982</v>
      </c>
      <c r="AI28" s="173" t="str">
        <f>IF(AI27="","",VLOOKUP(AI27,【記載例】シフト記号表!$C$6:$L$47,10,FALSE))</f>
        <v/>
      </c>
      <c r="AJ28" s="174">
        <f>IF(AJ27="","",VLOOKUP(AJ27,【記載例】シフト記号表!$C$6:$L$47,10,FALSE))</f>
        <v>8</v>
      </c>
      <c r="AK28" s="172">
        <f>IF(AK27="","",VLOOKUP(AK27,【記載例】シフト記号表!$C$6:$L$47,10,FALSE))</f>
        <v>8</v>
      </c>
      <c r="AL28" s="173" t="str">
        <f>IF(AL27="","",VLOOKUP(AL27,【記載例】シフト記号表!$C$6:$L$47,10,FALSE))</f>
        <v/>
      </c>
      <c r="AM28" s="173">
        <f>IF(AM27="","",VLOOKUP(AM27,【記載例】シフト記号表!$C$6:$L$47,10,FALSE))</f>
        <v>8</v>
      </c>
      <c r="AN28" s="173">
        <f>IF(AN27="","",VLOOKUP(AN27,【記載例】シフト記号表!$C$6:$L$47,10,FALSE))</f>
        <v>8</v>
      </c>
      <c r="AO28" s="173">
        <f>IF(AO27="","",VLOOKUP(AO27,【記載例】シフト記号表!$C$6:$L$47,10,FALSE))</f>
        <v>7.9999999999999982</v>
      </c>
      <c r="AP28" s="173">
        <f>IF(AP27="","",VLOOKUP(AP27,【記載例】シフト記号表!$C$6:$L$47,10,FALSE))</f>
        <v>7.9999999999999982</v>
      </c>
      <c r="AQ28" s="174" t="str">
        <f>IF(AQ27="","",VLOOKUP(AQ27,【記載例】シフト記号表!$C$6:$L$47,10,FALSE))</f>
        <v/>
      </c>
      <c r="AR28" s="172">
        <f>IF(AR27="","",VLOOKUP(AR27,【記載例】シフト記号表!$C$6:$L$47,10,FALSE))</f>
        <v>8</v>
      </c>
      <c r="AS28" s="173" t="str">
        <f>IF(AS27="","",VLOOKUP(AS27,【記載例】シフト記号表!$C$6:$L$47,10,FALSE))</f>
        <v/>
      </c>
      <c r="AT28" s="173" t="str">
        <f>IF(AT27="","",VLOOKUP(AT27,【記載例】シフト記号表!$C$6:$L$47,10,FALSE))</f>
        <v/>
      </c>
      <c r="AU28" s="173">
        <f>IF(AU27="","",VLOOKUP(AU27,【記載例】シフト記号表!$C$6:$L$47,10,FALSE))</f>
        <v>8</v>
      </c>
      <c r="AV28" s="173">
        <f>IF(AV27="","",VLOOKUP(AV27,【記載例】シフト記号表!$C$6:$L$47,10,FALSE))</f>
        <v>8</v>
      </c>
      <c r="AW28" s="173">
        <f>IF(AW27="","",VLOOKUP(AW27,【記載例】シフト記号表!$C$6:$L$47,10,FALSE))</f>
        <v>7.9999999999999982</v>
      </c>
      <c r="AX28" s="174">
        <f>IF(AX27="","",VLOOKUP(AX27,【記載例】シフト記号表!$C$6:$L$47,10,FALSE))</f>
        <v>7.9999999999999982</v>
      </c>
      <c r="AY28" s="172" t="str">
        <f>IF(AY27="","",VLOOKUP(AY27,【記載例】シフト記号表!$C$6:$L$47,10,FALSE))</f>
        <v/>
      </c>
      <c r="AZ28" s="173" t="str">
        <f>IF(AZ27="","",VLOOKUP(AZ27,【記載例】シフト記号表!$C$6:$L$47,10,FALSE))</f>
        <v/>
      </c>
      <c r="BA28" s="173" t="str">
        <f>IF(BA27="","",VLOOKUP(BA27,【記載例】シフト記号表!$C$6:$L$47,10,FALSE))</f>
        <v/>
      </c>
      <c r="BB28" s="584">
        <f>IF($BE$3="４週",SUM(W28:AX28),IF($BE$3="暦月",SUM(W28:BA28),""))</f>
        <v>160</v>
      </c>
      <c r="BC28" s="585"/>
      <c r="BD28" s="586">
        <f>IF($BE$3="４週",BB28/4,IF($BE$3="暦月",(BB28/($BE$8/7)),""))</f>
        <v>40</v>
      </c>
      <c r="BE28" s="585"/>
      <c r="BF28" s="581"/>
      <c r="BG28" s="582"/>
      <c r="BH28" s="582"/>
      <c r="BI28" s="582"/>
      <c r="BJ28" s="583"/>
    </row>
    <row r="29" spans="2:62" ht="20.25" customHeight="1" x14ac:dyDescent="0.7">
      <c r="B29" s="587">
        <f>B27+1</f>
        <v>7</v>
      </c>
      <c r="C29" s="589" t="s">
        <v>102</v>
      </c>
      <c r="D29" s="590"/>
      <c r="E29" s="162"/>
      <c r="F29" s="163"/>
      <c r="G29" s="162"/>
      <c r="H29" s="163"/>
      <c r="I29" s="592" t="s">
        <v>126</v>
      </c>
      <c r="J29" s="593"/>
      <c r="K29" s="594" t="s">
        <v>107</v>
      </c>
      <c r="L29" s="595"/>
      <c r="M29" s="595"/>
      <c r="N29" s="590"/>
      <c r="O29" s="571" t="s">
        <v>146</v>
      </c>
      <c r="P29" s="572"/>
      <c r="Q29" s="572"/>
      <c r="R29" s="572"/>
      <c r="S29" s="573"/>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574"/>
      <c r="BC29" s="575"/>
      <c r="BD29" s="576"/>
      <c r="BE29" s="577"/>
      <c r="BF29" s="578"/>
      <c r="BG29" s="579"/>
      <c r="BH29" s="579"/>
      <c r="BI29" s="579"/>
      <c r="BJ29" s="580"/>
    </row>
    <row r="30" spans="2:62" ht="20.25" customHeight="1" x14ac:dyDescent="0.7">
      <c r="B30" s="588"/>
      <c r="C30" s="591"/>
      <c r="D30" s="527"/>
      <c r="E30" s="162"/>
      <c r="F30" s="163" t="str">
        <f>C29</f>
        <v>看護職員</v>
      </c>
      <c r="G30" s="162"/>
      <c r="H30" s="163" t="str">
        <f>I29</f>
        <v>B</v>
      </c>
      <c r="I30" s="520"/>
      <c r="J30" s="521"/>
      <c r="K30" s="525"/>
      <c r="L30" s="526"/>
      <c r="M30" s="526"/>
      <c r="N30" s="527"/>
      <c r="O30" s="571"/>
      <c r="P30" s="572"/>
      <c r="Q30" s="572"/>
      <c r="R30" s="572"/>
      <c r="S30" s="573"/>
      <c r="T30" s="111" t="s">
        <v>210</v>
      </c>
      <c r="U30" s="112"/>
      <c r="V30" s="113"/>
      <c r="W30" s="172">
        <f>IF(W29="","",VLOOKUP(W29,【記載例】シフト記号表!$C$6:$L$47,10,FALSE))</f>
        <v>3.9999999999999991</v>
      </c>
      <c r="X30" s="173">
        <f>IF(X29="","",VLOOKUP(X29,【記載例】シフト記号表!$C$6:$L$47,10,FALSE))</f>
        <v>3.9999999999999991</v>
      </c>
      <c r="Y30" s="173">
        <f>IF(Y29="","",VLOOKUP(Y29,【記載例】シフト記号表!$C$6:$L$47,10,FALSE))</f>
        <v>3.9999999999999991</v>
      </c>
      <c r="Z30" s="173" t="str">
        <f>IF(Z29="","",VLOOKUP(Z29,【記載例】シフト記号表!$C$6:$L$47,10,FALSE))</f>
        <v/>
      </c>
      <c r="AA30" s="173" t="str">
        <f>IF(AA29="","",VLOOKUP(AA29,【記載例】シフト記号表!$C$6:$L$47,10,FALSE))</f>
        <v/>
      </c>
      <c r="AB30" s="173">
        <f>IF(AB29="","",VLOOKUP(AB29,【記載例】シフト記号表!$C$6:$L$47,10,FALSE))</f>
        <v>3.9999999999999991</v>
      </c>
      <c r="AC30" s="174">
        <f>IF(AC29="","",VLOOKUP(AC29,【記載例】シフト記号表!$C$6:$L$47,10,FALSE))</f>
        <v>3.9999999999999991</v>
      </c>
      <c r="AD30" s="172">
        <f>IF(AD29="","",VLOOKUP(AD29,【記載例】シフト記号表!$C$6:$L$47,10,FALSE))</f>
        <v>3.9999999999999991</v>
      </c>
      <c r="AE30" s="173">
        <f>IF(AE29="","",VLOOKUP(AE29,【記載例】シフト記号表!$C$6:$L$47,10,FALSE))</f>
        <v>3.9999999999999991</v>
      </c>
      <c r="AF30" s="173">
        <f>IF(AF29="","",VLOOKUP(AF29,【記載例】シフト記号表!$C$6:$L$47,10,FALSE))</f>
        <v>3.9999999999999991</v>
      </c>
      <c r="AG30" s="173" t="str">
        <f>IF(AG29="","",VLOOKUP(AG29,【記載例】シフト記号表!$C$6:$L$47,10,FALSE))</f>
        <v/>
      </c>
      <c r="AH30" s="173" t="str">
        <f>IF(AH29="","",VLOOKUP(AH29,【記載例】シフト記号表!$C$6:$L$47,10,FALSE))</f>
        <v/>
      </c>
      <c r="AI30" s="173">
        <f>IF(AI29="","",VLOOKUP(AI29,【記載例】シフト記号表!$C$6:$L$47,10,FALSE))</f>
        <v>3.9999999999999991</v>
      </c>
      <c r="AJ30" s="174">
        <f>IF(AJ29="","",VLOOKUP(AJ29,【記載例】シフト記号表!$C$6:$L$47,10,FALSE))</f>
        <v>3.9999999999999991</v>
      </c>
      <c r="AK30" s="172">
        <f>IF(AK29="","",VLOOKUP(AK29,【記載例】シフト記号表!$C$6:$L$47,10,FALSE))</f>
        <v>3.9999999999999991</v>
      </c>
      <c r="AL30" s="173">
        <f>IF(AL29="","",VLOOKUP(AL29,【記載例】シフト記号表!$C$6:$L$47,10,FALSE))</f>
        <v>3.9999999999999991</v>
      </c>
      <c r="AM30" s="173">
        <f>IF(AM29="","",VLOOKUP(AM29,【記載例】シフト記号表!$C$6:$L$47,10,FALSE))</f>
        <v>3.9999999999999991</v>
      </c>
      <c r="AN30" s="173" t="str">
        <f>IF(AN29="","",VLOOKUP(AN29,【記載例】シフト記号表!$C$6:$L$47,10,FALSE))</f>
        <v/>
      </c>
      <c r="AO30" s="173" t="str">
        <f>IF(AO29="","",VLOOKUP(AO29,【記載例】シフト記号表!$C$6:$L$47,10,FALSE))</f>
        <v/>
      </c>
      <c r="AP30" s="173">
        <f>IF(AP29="","",VLOOKUP(AP29,【記載例】シフト記号表!$C$6:$L$47,10,FALSE))</f>
        <v>3.9999999999999991</v>
      </c>
      <c r="AQ30" s="174">
        <f>IF(AQ29="","",VLOOKUP(AQ29,【記載例】シフト記号表!$C$6:$L$47,10,FALSE))</f>
        <v>3.9999999999999991</v>
      </c>
      <c r="AR30" s="172">
        <f>IF(AR29="","",VLOOKUP(AR29,【記載例】シフト記号表!$C$6:$L$47,10,FALSE))</f>
        <v>3.9999999999999991</v>
      </c>
      <c r="AS30" s="173">
        <f>IF(AS29="","",VLOOKUP(AS29,【記載例】シフト記号表!$C$6:$L$47,10,FALSE))</f>
        <v>3.9999999999999991</v>
      </c>
      <c r="AT30" s="173">
        <f>IF(AT29="","",VLOOKUP(AT29,【記載例】シフト記号表!$C$6:$L$47,10,FALSE))</f>
        <v>3.9999999999999991</v>
      </c>
      <c r="AU30" s="173" t="str">
        <f>IF(AU29="","",VLOOKUP(AU29,【記載例】シフト記号表!$C$6:$L$47,10,FALSE))</f>
        <v/>
      </c>
      <c r="AV30" s="173" t="str">
        <f>IF(AV29="","",VLOOKUP(AV29,【記載例】シフト記号表!$C$6:$L$47,10,FALSE))</f>
        <v/>
      </c>
      <c r="AW30" s="173">
        <f>IF(AW29="","",VLOOKUP(AW29,【記載例】シフト記号表!$C$6:$L$47,10,FALSE))</f>
        <v>3.9999999999999991</v>
      </c>
      <c r="AX30" s="174">
        <f>IF(AX29="","",VLOOKUP(AX29,【記載例】シフト記号表!$C$6:$L$47,10,FALSE))</f>
        <v>3.9999999999999991</v>
      </c>
      <c r="AY30" s="172" t="str">
        <f>IF(AY29="","",VLOOKUP(AY29,【記載例】シフト記号表!$C$6:$L$47,10,FALSE))</f>
        <v/>
      </c>
      <c r="AZ30" s="173" t="str">
        <f>IF(AZ29="","",VLOOKUP(AZ29,【記載例】シフト記号表!$C$6:$L$47,10,FALSE))</f>
        <v/>
      </c>
      <c r="BA30" s="173" t="str">
        <f>IF(BA29="","",VLOOKUP(BA29,【記載例】シフト記号表!$C$6:$L$47,10,FALSE))</f>
        <v/>
      </c>
      <c r="BB30" s="584">
        <f>IF($BE$3="４週",SUM(W30:AX30),IF($BE$3="暦月",SUM(W30:BA30),""))</f>
        <v>79.999999999999986</v>
      </c>
      <c r="BC30" s="585"/>
      <c r="BD30" s="586">
        <f>IF($BE$3="４週",BB30/4,IF($BE$3="暦月",(BB30/($BE$8/7)),""))</f>
        <v>19.999999999999996</v>
      </c>
      <c r="BE30" s="585"/>
      <c r="BF30" s="581"/>
      <c r="BG30" s="582"/>
      <c r="BH30" s="582"/>
      <c r="BI30" s="582"/>
      <c r="BJ30" s="583"/>
    </row>
    <row r="31" spans="2:62" ht="20.25" customHeight="1" x14ac:dyDescent="0.7">
      <c r="B31" s="587">
        <f>B29+1</f>
        <v>8</v>
      </c>
      <c r="C31" s="589" t="s">
        <v>102</v>
      </c>
      <c r="D31" s="590"/>
      <c r="E31" s="162"/>
      <c r="F31" s="163"/>
      <c r="G31" s="162"/>
      <c r="H31" s="163"/>
      <c r="I31" s="592" t="s">
        <v>89</v>
      </c>
      <c r="J31" s="593"/>
      <c r="K31" s="594" t="s">
        <v>107</v>
      </c>
      <c r="L31" s="595"/>
      <c r="M31" s="595"/>
      <c r="N31" s="590"/>
      <c r="O31" s="571" t="s">
        <v>249</v>
      </c>
      <c r="P31" s="572"/>
      <c r="Q31" s="572"/>
      <c r="R31" s="572"/>
      <c r="S31" s="573"/>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574"/>
      <c r="BC31" s="575"/>
      <c r="BD31" s="576"/>
      <c r="BE31" s="577"/>
      <c r="BF31" s="578"/>
      <c r="BG31" s="579"/>
      <c r="BH31" s="579"/>
      <c r="BI31" s="579"/>
      <c r="BJ31" s="580"/>
    </row>
    <row r="32" spans="2:62" ht="20.25" customHeight="1" x14ac:dyDescent="0.7">
      <c r="B32" s="588"/>
      <c r="C32" s="591"/>
      <c r="D32" s="527"/>
      <c r="E32" s="162"/>
      <c r="F32" s="163" t="str">
        <f>C31</f>
        <v>看護職員</v>
      </c>
      <c r="G32" s="162"/>
      <c r="H32" s="163" t="str">
        <f>I31</f>
        <v>A</v>
      </c>
      <c r="I32" s="520"/>
      <c r="J32" s="521"/>
      <c r="K32" s="525"/>
      <c r="L32" s="526"/>
      <c r="M32" s="526"/>
      <c r="N32" s="527"/>
      <c r="O32" s="571"/>
      <c r="P32" s="572"/>
      <c r="Q32" s="572"/>
      <c r="R32" s="572"/>
      <c r="S32" s="573"/>
      <c r="T32" s="111" t="s">
        <v>210</v>
      </c>
      <c r="U32" s="112"/>
      <c r="V32" s="113"/>
      <c r="W32" s="172" t="str">
        <f>IF(W31="","",VLOOKUP(W31,【記載例】シフト記号表!$C$6:$L$47,10,FALSE))</f>
        <v/>
      </c>
      <c r="X32" s="173" t="str">
        <f>IF(X31="","",VLOOKUP(X31,【記載例】シフト記号表!$C$6:$L$47,10,FALSE))</f>
        <v/>
      </c>
      <c r="Y32" s="173">
        <f>IF(Y31="","",VLOOKUP(Y31,【記載例】シフト記号表!$C$6:$L$47,10,FALSE))</f>
        <v>8</v>
      </c>
      <c r="Z32" s="173">
        <f>IF(Z31="","",VLOOKUP(Z31,【記載例】シフト記号表!$C$6:$L$47,10,FALSE))</f>
        <v>8</v>
      </c>
      <c r="AA32" s="173">
        <f>IF(AA31="","",VLOOKUP(AA31,【記載例】シフト記号表!$C$6:$L$47,10,FALSE))</f>
        <v>8</v>
      </c>
      <c r="AB32" s="173">
        <f>IF(AB31="","",VLOOKUP(AB31,【記載例】シフト記号表!$C$6:$L$47,10,FALSE))</f>
        <v>8</v>
      </c>
      <c r="AC32" s="174">
        <f>IF(AC31="","",VLOOKUP(AC31,【記載例】シフト記号表!$C$6:$L$47,10,FALSE))</f>
        <v>8</v>
      </c>
      <c r="AD32" s="172" t="str">
        <f>IF(AD31="","",VLOOKUP(AD31,【記載例】シフト記号表!$C$6:$L$47,10,FALSE))</f>
        <v/>
      </c>
      <c r="AE32" s="173" t="str">
        <f>IF(AE31="","",VLOOKUP(AE31,【記載例】シフト記号表!$C$6:$L$47,10,FALSE))</f>
        <v/>
      </c>
      <c r="AF32" s="173">
        <f>IF(AF31="","",VLOOKUP(AF31,【記載例】シフト記号表!$C$6:$L$47,10,FALSE))</f>
        <v>8</v>
      </c>
      <c r="AG32" s="173">
        <f>IF(AG31="","",VLOOKUP(AG31,【記載例】シフト記号表!$C$6:$L$47,10,FALSE))</f>
        <v>8</v>
      </c>
      <c r="AH32" s="173">
        <f>IF(AH31="","",VLOOKUP(AH31,【記載例】シフト記号表!$C$6:$L$47,10,FALSE))</f>
        <v>8</v>
      </c>
      <c r="AI32" s="173">
        <f>IF(AI31="","",VLOOKUP(AI31,【記載例】シフト記号表!$C$6:$L$47,10,FALSE))</f>
        <v>8</v>
      </c>
      <c r="AJ32" s="174">
        <f>IF(AJ31="","",VLOOKUP(AJ31,【記載例】シフト記号表!$C$6:$L$47,10,FALSE))</f>
        <v>8</v>
      </c>
      <c r="AK32" s="172" t="str">
        <f>IF(AK31="","",VLOOKUP(AK31,【記載例】シフト記号表!$C$6:$L$47,10,FALSE))</f>
        <v/>
      </c>
      <c r="AL32" s="173" t="str">
        <f>IF(AL31="","",VLOOKUP(AL31,【記載例】シフト記号表!$C$6:$L$47,10,FALSE))</f>
        <v/>
      </c>
      <c r="AM32" s="173">
        <f>IF(AM31="","",VLOOKUP(AM31,【記載例】シフト記号表!$C$6:$L$47,10,FALSE))</f>
        <v>8</v>
      </c>
      <c r="AN32" s="173">
        <f>IF(AN31="","",VLOOKUP(AN31,【記載例】シフト記号表!$C$6:$L$47,10,FALSE))</f>
        <v>8</v>
      </c>
      <c r="AO32" s="173">
        <f>IF(AO31="","",VLOOKUP(AO31,【記載例】シフト記号表!$C$6:$L$47,10,FALSE))</f>
        <v>8</v>
      </c>
      <c r="AP32" s="173">
        <f>IF(AP31="","",VLOOKUP(AP31,【記載例】シフト記号表!$C$6:$L$47,10,FALSE))</f>
        <v>8</v>
      </c>
      <c r="AQ32" s="174">
        <f>IF(AQ31="","",VLOOKUP(AQ31,【記載例】シフト記号表!$C$6:$L$47,10,FALSE))</f>
        <v>8</v>
      </c>
      <c r="AR32" s="172" t="str">
        <f>IF(AR31="","",VLOOKUP(AR31,【記載例】シフト記号表!$C$6:$L$47,10,FALSE))</f>
        <v/>
      </c>
      <c r="AS32" s="173" t="str">
        <f>IF(AS31="","",VLOOKUP(AS31,【記載例】シフト記号表!$C$6:$L$47,10,FALSE))</f>
        <v/>
      </c>
      <c r="AT32" s="173">
        <f>IF(AT31="","",VLOOKUP(AT31,【記載例】シフト記号表!$C$6:$L$47,10,FALSE))</f>
        <v>8</v>
      </c>
      <c r="AU32" s="173">
        <f>IF(AU31="","",VLOOKUP(AU31,【記載例】シフト記号表!$C$6:$L$47,10,FALSE))</f>
        <v>8</v>
      </c>
      <c r="AV32" s="173">
        <f>IF(AV31="","",VLOOKUP(AV31,【記載例】シフト記号表!$C$6:$L$47,10,FALSE))</f>
        <v>8</v>
      </c>
      <c r="AW32" s="173">
        <f>IF(AW31="","",VLOOKUP(AW31,【記載例】シフト記号表!$C$6:$L$47,10,FALSE))</f>
        <v>8</v>
      </c>
      <c r="AX32" s="174">
        <f>IF(AX31="","",VLOOKUP(AX31,【記載例】シフト記号表!$C$6:$L$47,10,FALSE))</f>
        <v>8</v>
      </c>
      <c r="AY32" s="172" t="str">
        <f>IF(AY31="","",VLOOKUP(AY31,【記載例】シフト記号表!$C$6:$L$47,10,FALSE))</f>
        <v/>
      </c>
      <c r="AZ32" s="173" t="str">
        <f>IF(AZ31="","",VLOOKUP(AZ31,【記載例】シフト記号表!$C$6:$L$47,10,FALSE))</f>
        <v/>
      </c>
      <c r="BA32" s="173" t="str">
        <f>IF(BA31="","",VLOOKUP(BA31,【記載例】シフト記号表!$C$6:$L$47,10,FALSE))</f>
        <v/>
      </c>
      <c r="BB32" s="584">
        <f>IF($BE$3="４週",SUM(W32:AX32),IF($BE$3="暦月",SUM(W32:BA32),""))</f>
        <v>160</v>
      </c>
      <c r="BC32" s="585"/>
      <c r="BD32" s="586">
        <f>IF($BE$3="４週",BB32/4,IF($BE$3="暦月",(BB32/($BE$8/7)),""))</f>
        <v>40</v>
      </c>
      <c r="BE32" s="585"/>
      <c r="BF32" s="581"/>
      <c r="BG32" s="582"/>
      <c r="BH32" s="582"/>
      <c r="BI32" s="582"/>
      <c r="BJ32" s="583"/>
    </row>
    <row r="33" spans="2:62" ht="20.25" customHeight="1" x14ac:dyDescent="0.7">
      <c r="B33" s="587">
        <f>B31+1</f>
        <v>9</v>
      </c>
      <c r="C33" s="589" t="s">
        <v>103</v>
      </c>
      <c r="D33" s="590"/>
      <c r="E33" s="162"/>
      <c r="F33" s="163"/>
      <c r="G33" s="162"/>
      <c r="H33" s="163"/>
      <c r="I33" s="592" t="s">
        <v>89</v>
      </c>
      <c r="J33" s="593"/>
      <c r="K33" s="594" t="s">
        <v>19</v>
      </c>
      <c r="L33" s="595"/>
      <c r="M33" s="595"/>
      <c r="N33" s="590"/>
      <c r="O33" s="571" t="s">
        <v>148</v>
      </c>
      <c r="P33" s="572"/>
      <c r="Q33" s="572"/>
      <c r="R33" s="572"/>
      <c r="S33" s="573"/>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574"/>
      <c r="BC33" s="575"/>
      <c r="BD33" s="576"/>
      <c r="BE33" s="577"/>
      <c r="BF33" s="578"/>
      <c r="BG33" s="579"/>
      <c r="BH33" s="579"/>
      <c r="BI33" s="579"/>
      <c r="BJ33" s="580"/>
    </row>
    <row r="34" spans="2:62" ht="20.25" customHeight="1" x14ac:dyDescent="0.7">
      <c r="B34" s="588"/>
      <c r="C34" s="591"/>
      <c r="D34" s="527"/>
      <c r="E34" s="162"/>
      <c r="F34" s="163" t="str">
        <f>C33</f>
        <v>介護職員</v>
      </c>
      <c r="G34" s="162"/>
      <c r="H34" s="163" t="str">
        <f>I33</f>
        <v>A</v>
      </c>
      <c r="I34" s="520"/>
      <c r="J34" s="521"/>
      <c r="K34" s="525"/>
      <c r="L34" s="526"/>
      <c r="M34" s="526"/>
      <c r="N34" s="527"/>
      <c r="O34" s="571"/>
      <c r="P34" s="572"/>
      <c r="Q34" s="572"/>
      <c r="R34" s="572"/>
      <c r="S34" s="573"/>
      <c r="T34" s="185" t="s">
        <v>210</v>
      </c>
      <c r="U34" s="119"/>
      <c r="V34" s="186"/>
      <c r="W34" s="172">
        <f>IF(W33="","",VLOOKUP(W33,【記載例】シフト記号表!$C$6:$L$47,10,FALSE))</f>
        <v>8</v>
      </c>
      <c r="X34" s="173">
        <f>IF(X33="","",VLOOKUP(X33,【記載例】シフト記号表!$C$6:$L$47,10,FALSE))</f>
        <v>8</v>
      </c>
      <c r="Y34" s="173">
        <f>IF(Y33="","",VLOOKUP(Y33,【記載例】シフト記号表!$C$6:$L$47,10,FALSE))</f>
        <v>8</v>
      </c>
      <c r="Z34" s="173" t="str">
        <f>IF(Z33="","",VLOOKUP(Z33,【記載例】シフト記号表!$C$6:$L$47,10,FALSE))</f>
        <v/>
      </c>
      <c r="AA34" s="173" t="str">
        <f>IF(AA33="","",VLOOKUP(AA33,【記載例】シフト記号表!$C$6:$L$47,10,FALSE))</f>
        <v/>
      </c>
      <c r="AB34" s="173">
        <f>IF(AB33="","",VLOOKUP(AB33,【記載例】シフト記号表!$C$6:$L$47,10,FALSE))</f>
        <v>8</v>
      </c>
      <c r="AC34" s="174">
        <f>IF(AC33="","",VLOOKUP(AC33,【記載例】シフト記号表!$C$6:$L$47,10,FALSE))</f>
        <v>8</v>
      </c>
      <c r="AD34" s="172">
        <f>IF(AD33="","",VLOOKUP(AD33,【記載例】シフト記号表!$C$6:$L$47,10,FALSE))</f>
        <v>8</v>
      </c>
      <c r="AE34" s="173">
        <f>IF(AE33="","",VLOOKUP(AE33,【記載例】シフト記号表!$C$6:$L$47,10,FALSE))</f>
        <v>8</v>
      </c>
      <c r="AF34" s="173">
        <f>IF(AF33="","",VLOOKUP(AF33,【記載例】シフト記号表!$C$6:$L$47,10,FALSE))</f>
        <v>8</v>
      </c>
      <c r="AG34" s="173" t="str">
        <f>IF(AG33="","",VLOOKUP(AG33,【記載例】シフト記号表!$C$6:$L$47,10,FALSE))</f>
        <v/>
      </c>
      <c r="AH34" s="173" t="str">
        <f>IF(AH33="","",VLOOKUP(AH33,【記載例】シフト記号表!$C$6:$L$47,10,FALSE))</f>
        <v/>
      </c>
      <c r="AI34" s="173">
        <f>IF(AI33="","",VLOOKUP(AI33,【記載例】シフト記号表!$C$6:$L$47,10,FALSE))</f>
        <v>8</v>
      </c>
      <c r="AJ34" s="174">
        <f>IF(AJ33="","",VLOOKUP(AJ33,【記載例】シフト記号表!$C$6:$L$47,10,FALSE))</f>
        <v>8</v>
      </c>
      <c r="AK34" s="172">
        <f>IF(AK33="","",VLOOKUP(AK33,【記載例】シフト記号表!$C$6:$L$47,10,FALSE))</f>
        <v>8</v>
      </c>
      <c r="AL34" s="173">
        <f>IF(AL33="","",VLOOKUP(AL33,【記載例】シフト記号表!$C$6:$L$47,10,FALSE))</f>
        <v>8</v>
      </c>
      <c r="AM34" s="173">
        <f>IF(AM33="","",VLOOKUP(AM33,【記載例】シフト記号表!$C$6:$L$47,10,FALSE))</f>
        <v>8</v>
      </c>
      <c r="AN34" s="173" t="str">
        <f>IF(AN33="","",VLOOKUP(AN33,【記載例】シフト記号表!$C$6:$L$47,10,FALSE))</f>
        <v/>
      </c>
      <c r="AO34" s="173" t="str">
        <f>IF(AO33="","",VLOOKUP(AO33,【記載例】シフト記号表!$C$6:$L$47,10,FALSE))</f>
        <v/>
      </c>
      <c r="AP34" s="173">
        <f>IF(AP33="","",VLOOKUP(AP33,【記載例】シフト記号表!$C$6:$L$47,10,FALSE))</f>
        <v>8</v>
      </c>
      <c r="AQ34" s="174">
        <f>IF(AQ33="","",VLOOKUP(AQ33,【記載例】シフト記号表!$C$6:$L$47,10,FALSE))</f>
        <v>8</v>
      </c>
      <c r="AR34" s="172">
        <f>IF(AR33="","",VLOOKUP(AR33,【記載例】シフト記号表!$C$6:$L$47,10,FALSE))</f>
        <v>8</v>
      </c>
      <c r="AS34" s="173">
        <f>IF(AS33="","",VLOOKUP(AS33,【記載例】シフト記号表!$C$6:$L$47,10,FALSE))</f>
        <v>8</v>
      </c>
      <c r="AT34" s="173">
        <f>IF(AT33="","",VLOOKUP(AT33,【記載例】シフト記号表!$C$6:$L$47,10,FALSE))</f>
        <v>8</v>
      </c>
      <c r="AU34" s="173" t="str">
        <f>IF(AU33="","",VLOOKUP(AU33,【記載例】シフト記号表!$C$6:$L$47,10,FALSE))</f>
        <v/>
      </c>
      <c r="AV34" s="173" t="str">
        <f>IF(AV33="","",VLOOKUP(AV33,【記載例】シフト記号表!$C$6:$L$47,10,FALSE))</f>
        <v/>
      </c>
      <c r="AW34" s="173">
        <f>IF(AW33="","",VLOOKUP(AW33,【記載例】シフト記号表!$C$6:$L$47,10,FALSE))</f>
        <v>8</v>
      </c>
      <c r="AX34" s="174">
        <f>IF(AX33="","",VLOOKUP(AX33,【記載例】シフト記号表!$C$6:$L$47,10,FALSE))</f>
        <v>8</v>
      </c>
      <c r="AY34" s="172" t="str">
        <f>IF(AY33="","",VLOOKUP(AY33,【記載例】シフト記号表!$C$6:$L$47,10,FALSE))</f>
        <v/>
      </c>
      <c r="AZ34" s="173" t="str">
        <f>IF(AZ33="","",VLOOKUP(AZ33,【記載例】シフト記号表!$C$6:$L$47,10,FALSE))</f>
        <v/>
      </c>
      <c r="BA34" s="173" t="str">
        <f>IF(BA33="","",VLOOKUP(BA33,【記載例】シフト記号表!$C$6:$L$47,10,FALSE))</f>
        <v/>
      </c>
      <c r="BB34" s="584">
        <f>IF($BE$3="４週",SUM(W34:AX34),IF($BE$3="暦月",SUM(W34:BA34),""))</f>
        <v>160</v>
      </c>
      <c r="BC34" s="585"/>
      <c r="BD34" s="586">
        <f>IF($BE$3="４週",BB34/4,IF($BE$3="暦月",(BB34/($BE$8/7)),""))</f>
        <v>40</v>
      </c>
      <c r="BE34" s="585"/>
      <c r="BF34" s="581"/>
      <c r="BG34" s="582"/>
      <c r="BH34" s="582"/>
      <c r="BI34" s="582"/>
      <c r="BJ34" s="583"/>
    </row>
    <row r="35" spans="2:62" ht="20.25" customHeight="1" x14ac:dyDescent="0.7">
      <c r="B35" s="587">
        <f>B33+1</f>
        <v>10</v>
      </c>
      <c r="C35" s="589" t="s">
        <v>103</v>
      </c>
      <c r="D35" s="590"/>
      <c r="E35" s="162"/>
      <c r="F35" s="163"/>
      <c r="G35" s="162"/>
      <c r="H35" s="163"/>
      <c r="I35" s="592" t="s">
        <v>89</v>
      </c>
      <c r="J35" s="593"/>
      <c r="K35" s="594" t="s">
        <v>19</v>
      </c>
      <c r="L35" s="595"/>
      <c r="M35" s="595"/>
      <c r="N35" s="590"/>
      <c r="O35" s="571" t="s">
        <v>149</v>
      </c>
      <c r="P35" s="572"/>
      <c r="Q35" s="572"/>
      <c r="R35" s="572"/>
      <c r="S35" s="573"/>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574"/>
      <c r="BC35" s="575"/>
      <c r="BD35" s="576"/>
      <c r="BE35" s="577"/>
      <c r="BF35" s="578"/>
      <c r="BG35" s="579"/>
      <c r="BH35" s="579"/>
      <c r="BI35" s="579"/>
      <c r="BJ35" s="580"/>
    </row>
    <row r="36" spans="2:62" ht="20.25" customHeight="1" x14ac:dyDescent="0.7">
      <c r="B36" s="588"/>
      <c r="C36" s="591"/>
      <c r="D36" s="527"/>
      <c r="E36" s="162"/>
      <c r="F36" s="163" t="str">
        <f>C35</f>
        <v>介護職員</v>
      </c>
      <c r="G36" s="162"/>
      <c r="H36" s="163" t="str">
        <f>I35</f>
        <v>A</v>
      </c>
      <c r="I36" s="520"/>
      <c r="J36" s="521"/>
      <c r="K36" s="525"/>
      <c r="L36" s="526"/>
      <c r="M36" s="526"/>
      <c r="N36" s="527"/>
      <c r="O36" s="571"/>
      <c r="P36" s="572"/>
      <c r="Q36" s="572"/>
      <c r="R36" s="572"/>
      <c r="S36" s="573"/>
      <c r="T36" s="185" t="s">
        <v>210</v>
      </c>
      <c r="U36" s="119"/>
      <c r="V36" s="186"/>
      <c r="W36" s="172">
        <f>IF(W35="","",VLOOKUP(W35,【記載例】シフト記号表!$C$6:$L$47,10,FALSE))</f>
        <v>8</v>
      </c>
      <c r="X36" s="173">
        <f>IF(X35="","",VLOOKUP(X35,【記載例】シフト記号表!$C$6:$L$47,10,FALSE))</f>
        <v>8</v>
      </c>
      <c r="Y36" s="173">
        <f>IF(Y35="","",VLOOKUP(Y35,【記載例】シフト記号表!$C$6:$L$47,10,FALSE))</f>
        <v>7.9999999999999982</v>
      </c>
      <c r="Z36" s="173">
        <f>IF(Z35="","",VLOOKUP(Z35,【記載例】シフト記号表!$C$6:$L$47,10,FALSE))</f>
        <v>7.9999999999999982</v>
      </c>
      <c r="AA36" s="173" t="str">
        <f>IF(AA35="","",VLOOKUP(AA35,【記載例】シフト記号表!$C$6:$L$47,10,FALSE))</f>
        <v/>
      </c>
      <c r="AB36" s="173">
        <f>IF(AB35="","",VLOOKUP(AB35,【記載例】シフト記号表!$C$6:$L$47,10,FALSE))</f>
        <v>8</v>
      </c>
      <c r="AC36" s="174" t="str">
        <f>IF(AC35="","",VLOOKUP(AC35,【記載例】シフト記号表!$C$6:$L$47,10,FALSE))</f>
        <v/>
      </c>
      <c r="AD36" s="172" t="str">
        <f>IF(AD35="","",VLOOKUP(AD35,【記載例】シフト記号表!$C$6:$L$47,10,FALSE))</f>
        <v/>
      </c>
      <c r="AE36" s="173">
        <f>IF(AE35="","",VLOOKUP(AE35,【記載例】シフト記号表!$C$6:$L$47,10,FALSE))</f>
        <v>8</v>
      </c>
      <c r="AF36" s="173">
        <f>IF(AF35="","",VLOOKUP(AF35,【記載例】シフト記号表!$C$6:$L$47,10,FALSE))</f>
        <v>8</v>
      </c>
      <c r="AG36" s="173">
        <f>IF(AG35="","",VLOOKUP(AG35,【記載例】シフト記号表!$C$6:$L$47,10,FALSE))</f>
        <v>7.9999999999999982</v>
      </c>
      <c r="AH36" s="173">
        <f>IF(AH35="","",VLOOKUP(AH35,【記載例】シフト記号表!$C$6:$L$47,10,FALSE))</f>
        <v>7.9999999999999982</v>
      </c>
      <c r="AI36" s="173" t="str">
        <f>IF(AI35="","",VLOOKUP(AI35,【記載例】シフト記号表!$C$6:$L$47,10,FALSE))</f>
        <v/>
      </c>
      <c r="AJ36" s="174">
        <f>IF(AJ35="","",VLOOKUP(AJ35,【記載例】シフト記号表!$C$6:$L$47,10,FALSE))</f>
        <v>8</v>
      </c>
      <c r="AK36" s="172">
        <f>IF(AK35="","",VLOOKUP(AK35,【記載例】シフト記号表!$C$6:$L$47,10,FALSE))</f>
        <v>8</v>
      </c>
      <c r="AL36" s="173" t="str">
        <f>IF(AL35="","",VLOOKUP(AL35,【記載例】シフト記号表!$C$6:$L$47,10,FALSE))</f>
        <v/>
      </c>
      <c r="AM36" s="173">
        <f>IF(AM35="","",VLOOKUP(AM35,【記載例】シフト記号表!$C$6:$L$47,10,FALSE))</f>
        <v>8</v>
      </c>
      <c r="AN36" s="173">
        <f>IF(AN35="","",VLOOKUP(AN35,【記載例】シフト記号表!$C$6:$L$47,10,FALSE))</f>
        <v>8</v>
      </c>
      <c r="AO36" s="173">
        <f>IF(AO35="","",VLOOKUP(AO35,【記載例】シフト記号表!$C$6:$L$47,10,FALSE))</f>
        <v>7.9999999999999982</v>
      </c>
      <c r="AP36" s="173">
        <f>IF(AP35="","",VLOOKUP(AP35,【記載例】シフト記号表!$C$6:$L$47,10,FALSE))</f>
        <v>7.9999999999999982</v>
      </c>
      <c r="AQ36" s="174" t="str">
        <f>IF(AQ35="","",VLOOKUP(AQ35,【記載例】シフト記号表!$C$6:$L$47,10,FALSE))</f>
        <v/>
      </c>
      <c r="AR36" s="172">
        <f>IF(AR35="","",VLOOKUP(AR35,【記載例】シフト記号表!$C$6:$L$47,10,FALSE))</f>
        <v>8</v>
      </c>
      <c r="AS36" s="173" t="str">
        <f>IF(AS35="","",VLOOKUP(AS35,【記載例】シフト記号表!$C$6:$L$47,10,FALSE))</f>
        <v/>
      </c>
      <c r="AT36" s="173" t="str">
        <f>IF(AT35="","",VLOOKUP(AT35,【記載例】シフト記号表!$C$6:$L$47,10,FALSE))</f>
        <v/>
      </c>
      <c r="AU36" s="173">
        <f>IF(AU35="","",VLOOKUP(AU35,【記載例】シフト記号表!$C$6:$L$47,10,FALSE))</f>
        <v>8</v>
      </c>
      <c r="AV36" s="173">
        <f>IF(AV35="","",VLOOKUP(AV35,【記載例】シフト記号表!$C$6:$L$47,10,FALSE))</f>
        <v>8</v>
      </c>
      <c r="AW36" s="173">
        <f>IF(AW35="","",VLOOKUP(AW35,【記載例】シフト記号表!$C$6:$L$47,10,FALSE))</f>
        <v>7.9999999999999982</v>
      </c>
      <c r="AX36" s="174">
        <f>IF(AX35="","",VLOOKUP(AX35,【記載例】シフト記号表!$C$6:$L$47,10,FALSE))</f>
        <v>7.9999999999999982</v>
      </c>
      <c r="AY36" s="172" t="str">
        <f>IF(AY35="","",VLOOKUP(AY35,【記載例】シフト記号表!$C$6:$L$47,10,FALSE))</f>
        <v/>
      </c>
      <c r="AZ36" s="173" t="str">
        <f>IF(AZ35="","",VLOOKUP(AZ35,【記載例】シフト記号表!$C$6:$L$47,10,FALSE))</f>
        <v/>
      </c>
      <c r="BA36" s="173" t="str">
        <f>IF(BA35="","",VLOOKUP(BA35,【記載例】シフト記号表!$C$6:$L$47,10,FALSE))</f>
        <v/>
      </c>
      <c r="BB36" s="584">
        <f>IF($BE$3="４週",SUM(W36:AX36),IF($BE$3="暦月",SUM(W36:BA36),""))</f>
        <v>160</v>
      </c>
      <c r="BC36" s="585"/>
      <c r="BD36" s="586">
        <f>IF($BE$3="４週",BB36/4,IF($BE$3="暦月",(BB36/($BE$8/7)),""))</f>
        <v>40</v>
      </c>
      <c r="BE36" s="585"/>
      <c r="BF36" s="581"/>
      <c r="BG36" s="582"/>
      <c r="BH36" s="582"/>
      <c r="BI36" s="582"/>
      <c r="BJ36" s="583"/>
    </row>
    <row r="37" spans="2:62" ht="20.25" customHeight="1" x14ac:dyDescent="0.7">
      <c r="B37" s="587">
        <f>B35+1</f>
        <v>11</v>
      </c>
      <c r="C37" s="589" t="s">
        <v>103</v>
      </c>
      <c r="D37" s="590"/>
      <c r="E37" s="162"/>
      <c r="F37" s="163"/>
      <c r="G37" s="162"/>
      <c r="H37" s="163"/>
      <c r="I37" s="592" t="s">
        <v>89</v>
      </c>
      <c r="J37" s="593"/>
      <c r="K37" s="594" t="s">
        <v>90</v>
      </c>
      <c r="L37" s="595"/>
      <c r="M37" s="595"/>
      <c r="N37" s="590"/>
      <c r="O37" s="571" t="s">
        <v>150</v>
      </c>
      <c r="P37" s="572"/>
      <c r="Q37" s="572"/>
      <c r="R37" s="572"/>
      <c r="S37" s="573"/>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574"/>
      <c r="BC37" s="575"/>
      <c r="BD37" s="576"/>
      <c r="BE37" s="577"/>
      <c r="BF37" s="578"/>
      <c r="BG37" s="579"/>
      <c r="BH37" s="579"/>
      <c r="BI37" s="579"/>
      <c r="BJ37" s="580"/>
    </row>
    <row r="38" spans="2:62" ht="20.25" customHeight="1" x14ac:dyDescent="0.7">
      <c r="B38" s="588"/>
      <c r="C38" s="591"/>
      <c r="D38" s="527"/>
      <c r="E38" s="162"/>
      <c r="F38" s="163" t="str">
        <f>C37</f>
        <v>介護職員</v>
      </c>
      <c r="G38" s="162"/>
      <c r="H38" s="163" t="str">
        <f>I37</f>
        <v>A</v>
      </c>
      <c r="I38" s="520"/>
      <c r="J38" s="521"/>
      <c r="K38" s="525"/>
      <c r="L38" s="526"/>
      <c r="M38" s="526"/>
      <c r="N38" s="527"/>
      <c r="O38" s="571"/>
      <c r="P38" s="572"/>
      <c r="Q38" s="572"/>
      <c r="R38" s="572"/>
      <c r="S38" s="573"/>
      <c r="T38" s="185" t="s">
        <v>210</v>
      </c>
      <c r="U38" s="119"/>
      <c r="V38" s="186"/>
      <c r="W38" s="172" t="str">
        <f>IF(W37="","",VLOOKUP(W37,【記載例】シフト記号表!$C$6:$L$47,10,FALSE))</f>
        <v/>
      </c>
      <c r="X38" s="173">
        <f>IF(X37="","",VLOOKUP(X37,【記載例】シフト記号表!$C$6:$L$47,10,FALSE))</f>
        <v>8</v>
      </c>
      <c r="Y38" s="173">
        <f>IF(Y37="","",VLOOKUP(Y37,【記載例】シフト記号表!$C$6:$L$47,10,FALSE))</f>
        <v>8</v>
      </c>
      <c r="Z38" s="173">
        <f>IF(Z37="","",VLOOKUP(Z37,【記載例】シフト記号表!$C$6:$L$47,10,FALSE))</f>
        <v>8</v>
      </c>
      <c r="AA38" s="173">
        <f>IF(AA37="","",VLOOKUP(AA37,【記載例】シフト記号表!$C$6:$L$47,10,FALSE))</f>
        <v>7.9999999999999982</v>
      </c>
      <c r="AB38" s="173" t="str">
        <f>IF(AB37="","",VLOOKUP(AB37,【記載例】シフト記号表!$C$6:$L$47,10,FALSE))</f>
        <v/>
      </c>
      <c r="AC38" s="174">
        <f>IF(AC37="","",VLOOKUP(AC37,【記載例】シフト記号表!$C$6:$L$47,10,FALSE))</f>
        <v>8</v>
      </c>
      <c r="AD38" s="172">
        <f>IF(AD37="","",VLOOKUP(AD37,【記載例】シフト記号表!$C$6:$L$47,10,FALSE))</f>
        <v>8</v>
      </c>
      <c r="AE38" s="173" t="str">
        <f>IF(AE37="","",VLOOKUP(AE37,【記載例】シフト記号表!$C$6:$L$47,10,FALSE))</f>
        <v/>
      </c>
      <c r="AF38" s="173">
        <f>IF(AF37="","",VLOOKUP(AF37,【記載例】シフト記号表!$C$6:$L$47,10,FALSE))</f>
        <v>8</v>
      </c>
      <c r="AG38" s="173">
        <f>IF(AG37="","",VLOOKUP(AG37,【記載例】シフト記号表!$C$6:$L$47,10,FALSE))</f>
        <v>8</v>
      </c>
      <c r="AH38" s="173">
        <f>IF(AH37="","",VLOOKUP(AH37,【記載例】シフト記号表!$C$6:$L$47,10,FALSE))</f>
        <v>8</v>
      </c>
      <c r="AI38" s="173">
        <f>IF(AI37="","",VLOOKUP(AI37,【記載例】シフト記号表!$C$6:$L$47,10,FALSE))</f>
        <v>7.9999999999999982</v>
      </c>
      <c r="AJ38" s="174" t="str">
        <f>IF(AJ37="","",VLOOKUP(AJ37,【記載例】シフト記号表!$C$6:$L$47,10,FALSE))</f>
        <v/>
      </c>
      <c r="AK38" s="172">
        <f>IF(AK37="","",VLOOKUP(AK37,【記載例】シフト記号表!$C$6:$L$47,10,FALSE))</f>
        <v>8</v>
      </c>
      <c r="AL38" s="173">
        <f>IF(AL37="","",VLOOKUP(AL37,【記載例】シフト記号表!$C$6:$L$47,10,FALSE))</f>
        <v>7.9999999999999982</v>
      </c>
      <c r="AM38" s="173" t="str">
        <f>IF(AM37="","",VLOOKUP(AM37,【記載例】シフト記号表!$C$6:$L$47,10,FALSE))</f>
        <v/>
      </c>
      <c r="AN38" s="173">
        <f>IF(AN37="","",VLOOKUP(AN37,【記載例】シフト記号表!$C$6:$L$47,10,FALSE))</f>
        <v>8</v>
      </c>
      <c r="AO38" s="173">
        <f>IF(AO37="","",VLOOKUP(AO37,【記載例】シフト記号表!$C$6:$L$47,10,FALSE))</f>
        <v>8</v>
      </c>
      <c r="AP38" s="173">
        <f>IF(AP37="","",VLOOKUP(AP37,【記載例】シフト記号表!$C$6:$L$47,10,FALSE))</f>
        <v>8</v>
      </c>
      <c r="AQ38" s="174" t="str">
        <f>IF(AQ37="","",VLOOKUP(AQ37,【記載例】シフト記号表!$C$6:$L$47,10,FALSE))</f>
        <v/>
      </c>
      <c r="AR38" s="172" t="str">
        <f>IF(AR37="","",VLOOKUP(AR37,【記載例】シフト記号表!$C$6:$L$47,10,FALSE))</f>
        <v/>
      </c>
      <c r="AS38" s="173">
        <f>IF(AS37="","",VLOOKUP(AS37,【記載例】シフト記号表!$C$6:$L$47,10,FALSE))</f>
        <v>8</v>
      </c>
      <c r="AT38" s="173">
        <f>IF(AT37="","",VLOOKUP(AT37,【記載例】シフト記号表!$C$6:$L$47,10,FALSE))</f>
        <v>7.9999999999999982</v>
      </c>
      <c r="AU38" s="173" t="str">
        <f>IF(AU37="","",VLOOKUP(AU37,【記載例】シフト記号表!$C$6:$L$47,10,FALSE))</f>
        <v/>
      </c>
      <c r="AV38" s="173">
        <f>IF(AV37="","",VLOOKUP(AV37,【記載例】シフト記号表!$C$6:$L$47,10,FALSE))</f>
        <v>8</v>
      </c>
      <c r="AW38" s="173">
        <f>IF(AW37="","",VLOOKUP(AW37,【記載例】シフト記号表!$C$6:$L$47,10,FALSE))</f>
        <v>8</v>
      </c>
      <c r="AX38" s="174">
        <f>IF(AX37="","",VLOOKUP(AX37,【記載例】シフト記号表!$C$6:$L$47,10,FALSE))</f>
        <v>8</v>
      </c>
      <c r="AY38" s="172" t="str">
        <f>IF(AY37="","",VLOOKUP(AY37,【記載例】シフト記号表!$C$6:$L$47,10,FALSE))</f>
        <v/>
      </c>
      <c r="AZ38" s="173" t="str">
        <f>IF(AZ37="","",VLOOKUP(AZ37,【記載例】シフト記号表!$C$6:$L$47,10,FALSE))</f>
        <v/>
      </c>
      <c r="BA38" s="173" t="str">
        <f>IF(BA37="","",VLOOKUP(BA37,【記載例】シフト記号表!$C$6:$L$47,10,FALSE))</f>
        <v/>
      </c>
      <c r="BB38" s="584">
        <f>IF($BE$3="４週",SUM(W38:AX38),IF($BE$3="暦月",SUM(W38:BA38),""))</f>
        <v>160</v>
      </c>
      <c r="BC38" s="585"/>
      <c r="BD38" s="586">
        <f>IF($BE$3="４週",BB38/4,IF($BE$3="暦月",(BB38/($BE$8/7)),""))</f>
        <v>40</v>
      </c>
      <c r="BE38" s="585"/>
      <c r="BF38" s="581"/>
      <c r="BG38" s="582"/>
      <c r="BH38" s="582"/>
      <c r="BI38" s="582"/>
      <c r="BJ38" s="583"/>
    </row>
    <row r="39" spans="2:62" ht="20.25" customHeight="1" x14ac:dyDescent="0.7">
      <c r="B39" s="587">
        <f>B37+1</f>
        <v>12</v>
      </c>
      <c r="C39" s="589" t="s">
        <v>103</v>
      </c>
      <c r="D39" s="590"/>
      <c r="E39" s="162"/>
      <c r="F39" s="163"/>
      <c r="G39" s="162"/>
      <c r="H39" s="163"/>
      <c r="I39" s="592" t="s">
        <v>89</v>
      </c>
      <c r="J39" s="593"/>
      <c r="K39" s="594" t="s">
        <v>90</v>
      </c>
      <c r="L39" s="595"/>
      <c r="M39" s="595"/>
      <c r="N39" s="590"/>
      <c r="O39" s="571" t="s">
        <v>151</v>
      </c>
      <c r="P39" s="572"/>
      <c r="Q39" s="572"/>
      <c r="R39" s="572"/>
      <c r="S39" s="573"/>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574"/>
      <c r="BC39" s="575"/>
      <c r="BD39" s="576"/>
      <c r="BE39" s="577"/>
      <c r="BF39" s="578"/>
      <c r="BG39" s="579"/>
      <c r="BH39" s="579"/>
      <c r="BI39" s="579"/>
      <c r="BJ39" s="580"/>
    </row>
    <row r="40" spans="2:62" ht="20.25" customHeight="1" x14ac:dyDescent="0.7">
      <c r="B40" s="588"/>
      <c r="C40" s="591"/>
      <c r="D40" s="527"/>
      <c r="E40" s="162"/>
      <c r="F40" s="163" t="str">
        <f>C39</f>
        <v>介護職員</v>
      </c>
      <c r="G40" s="162"/>
      <c r="H40" s="163" t="str">
        <f>I39</f>
        <v>A</v>
      </c>
      <c r="I40" s="520"/>
      <c r="J40" s="521"/>
      <c r="K40" s="525"/>
      <c r="L40" s="526"/>
      <c r="M40" s="526"/>
      <c r="N40" s="527"/>
      <c r="O40" s="571"/>
      <c r="P40" s="572"/>
      <c r="Q40" s="572"/>
      <c r="R40" s="572"/>
      <c r="S40" s="573"/>
      <c r="T40" s="185" t="s">
        <v>210</v>
      </c>
      <c r="U40" s="119"/>
      <c r="V40" s="186"/>
      <c r="W40" s="172">
        <f>IF(W39="","",VLOOKUP(W39,【記載例】シフト記号表!$C$6:$L$47,10,FALSE))</f>
        <v>8</v>
      </c>
      <c r="X40" s="173" t="str">
        <f>IF(X39="","",VLOOKUP(X39,【記載例】シフト記号表!$C$6:$L$47,10,FALSE))</f>
        <v/>
      </c>
      <c r="Y40" s="173">
        <f>IF(Y39="","",VLOOKUP(Y39,【記載例】シフト記号表!$C$6:$L$47,10,FALSE))</f>
        <v>8</v>
      </c>
      <c r="Z40" s="173">
        <f>IF(Z39="","",VLOOKUP(Z39,【記載例】シフト記号表!$C$6:$L$47,10,FALSE))</f>
        <v>8</v>
      </c>
      <c r="AA40" s="173">
        <f>IF(AA39="","",VLOOKUP(AA39,【記載例】シフト記号表!$C$6:$L$47,10,FALSE))</f>
        <v>8</v>
      </c>
      <c r="AB40" s="173">
        <f>IF(AB39="","",VLOOKUP(AB39,【記載例】シフト記号表!$C$6:$L$47,10,FALSE))</f>
        <v>7.9999999999999982</v>
      </c>
      <c r="AC40" s="174" t="str">
        <f>IF(AC39="","",VLOOKUP(AC39,【記載例】シフト記号表!$C$6:$L$47,10,FALSE))</f>
        <v/>
      </c>
      <c r="AD40" s="172">
        <f>IF(AD39="","",VLOOKUP(AD39,【記載例】シフト記号表!$C$6:$L$47,10,FALSE))</f>
        <v>7.9999999999999982</v>
      </c>
      <c r="AE40" s="173">
        <f>IF(AE39="","",VLOOKUP(AE39,【記載例】シフト記号表!$C$6:$L$47,10,FALSE))</f>
        <v>8</v>
      </c>
      <c r="AF40" s="173" t="str">
        <f>IF(AF39="","",VLOOKUP(AF39,【記載例】シフト記号表!$C$6:$L$47,10,FALSE))</f>
        <v/>
      </c>
      <c r="AG40" s="173">
        <f>IF(AG39="","",VLOOKUP(AG39,【記載例】シフト記号表!$C$6:$L$47,10,FALSE))</f>
        <v>8</v>
      </c>
      <c r="AH40" s="173">
        <f>IF(AH39="","",VLOOKUP(AH39,【記載例】シフト記号表!$C$6:$L$47,10,FALSE))</f>
        <v>8</v>
      </c>
      <c r="AI40" s="173">
        <f>IF(AI39="","",VLOOKUP(AI39,【記載例】シフト記号表!$C$6:$L$47,10,FALSE))</f>
        <v>8</v>
      </c>
      <c r="AJ40" s="174" t="str">
        <f>IF(AJ39="","",VLOOKUP(AJ39,【記載例】シフト記号表!$C$6:$L$47,10,FALSE))</f>
        <v/>
      </c>
      <c r="AK40" s="172">
        <f>IF(AK39="","",VLOOKUP(AK39,【記載例】シフト記号表!$C$6:$L$47,10,FALSE))</f>
        <v>7.9999999999999982</v>
      </c>
      <c r="AL40" s="173">
        <f>IF(AL39="","",VLOOKUP(AL39,【記載例】シフト記号表!$C$6:$L$47,10,FALSE))</f>
        <v>8</v>
      </c>
      <c r="AM40" s="173" t="str">
        <f>IF(AM39="","",VLOOKUP(AM39,【記載例】シフト記号表!$C$6:$L$47,10,FALSE))</f>
        <v/>
      </c>
      <c r="AN40" s="173" t="str">
        <f>IF(AN39="","",VLOOKUP(AN39,【記載例】シフト記号表!$C$6:$L$47,10,FALSE))</f>
        <v/>
      </c>
      <c r="AO40" s="173">
        <f>IF(AO39="","",VLOOKUP(AO39,【記載例】シフト記号表!$C$6:$L$47,10,FALSE))</f>
        <v>8</v>
      </c>
      <c r="AP40" s="173">
        <f>IF(AP39="","",VLOOKUP(AP39,【記載例】シフト記号表!$C$6:$L$47,10,FALSE))</f>
        <v>8</v>
      </c>
      <c r="AQ40" s="174">
        <f>IF(AQ39="","",VLOOKUP(AQ39,【記載例】シフト記号表!$C$6:$L$47,10,FALSE))</f>
        <v>7.9999999999999982</v>
      </c>
      <c r="AR40" s="172">
        <f>IF(AR39="","",VLOOKUP(AR39,【記載例】シフト記号表!$C$6:$L$47,10,FALSE))</f>
        <v>7.9999999999999982</v>
      </c>
      <c r="AS40" s="173" t="str">
        <f>IF(AS39="","",VLOOKUP(AS39,【記載例】シフト記号表!$C$6:$L$47,10,FALSE))</f>
        <v/>
      </c>
      <c r="AT40" s="173">
        <f>IF(AT39="","",VLOOKUP(AT39,【記載例】シフト記号表!$C$6:$L$47,10,FALSE))</f>
        <v>8</v>
      </c>
      <c r="AU40" s="173">
        <f>IF(AU39="","",VLOOKUP(AU39,【記載例】シフト記号表!$C$6:$L$47,10,FALSE))</f>
        <v>7.9999999999999982</v>
      </c>
      <c r="AV40" s="173" t="str">
        <f>IF(AV39="","",VLOOKUP(AV39,【記載例】シフト記号表!$C$6:$L$47,10,FALSE))</f>
        <v/>
      </c>
      <c r="AW40" s="173">
        <f>IF(AW39="","",VLOOKUP(AW39,【記載例】シフト記号表!$C$6:$L$47,10,FALSE))</f>
        <v>8</v>
      </c>
      <c r="AX40" s="174">
        <f>IF(AX39="","",VLOOKUP(AX39,【記載例】シフト記号表!$C$6:$L$47,10,FALSE))</f>
        <v>8</v>
      </c>
      <c r="AY40" s="172" t="str">
        <f>IF(AY39="","",VLOOKUP(AY39,【記載例】シフト記号表!$C$6:$L$47,10,FALSE))</f>
        <v/>
      </c>
      <c r="AZ40" s="173" t="str">
        <f>IF(AZ39="","",VLOOKUP(AZ39,【記載例】シフト記号表!$C$6:$L$47,10,FALSE))</f>
        <v/>
      </c>
      <c r="BA40" s="173" t="str">
        <f>IF(BA39="","",VLOOKUP(BA39,【記載例】シフト記号表!$C$6:$L$47,10,FALSE))</f>
        <v/>
      </c>
      <c r="BB40" s="584">
        <f>IF($BE$3="４週",SUM(W40:AX40),IF($BE$3="暦月",SUM(W40:BA40),""))</f>
        <v>160</v>
      </c>
      <c r="BC40" s="585"/>
      <c r="BD40" s="586">
        <f>IF($BE$3="４週",BB40/4,IF($BE$3="暦月",(BB40/($BE$8/7)),""))</f>
        <v>40</v>
      </c>
      <c r="BE40" s="585"/>
      <c r="BF40" s="581"/>
      <c r="BG40" s="582"/>
      <c r="BH40" s="582"/>
      <c r="BI40" s="582"/>
      <c r="BJ40" s="583"/>
    </row>
    <row r="41" spans="2:62" ht="20.25" customHeight="1" x14ac:dyDescent="0.7">
      <c r="B41" s="587">
        <f>B39+1</f>
        <v>13</v>
      </c>
      <c r="C41" s="589" t="s">
        <v>103</v>
      </c>
      <c r="D41" s="590"/>
      <c r="E41" s="162"/>
      <c r="F41" s="163"/>
      <c r="G41" s="162"/>
      <c r="H41" s="163"/>
      <c r="I41" s="592" t="s">
        <v>89</v>
      </c>
      <c r="J41" s="593"/>
      <c r="K41" s="594" t="s">
        <v>90</v>
      </c>
      <c r="L41" s="595"/>
      <c r="M41" s="595"/>
      <c r="N41" s="590"/>
      <c r="O41" s="571" t="s">
        <v>152</v>
      </c>
      <c r="P41" s="572"/>
      <c r="Q41" s="572"/>
      <c r="R41" s="572"/>
      <c r="S41" s="573"/>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574"/>
      <c r="BC41" s="575"/>
      <c r="BD41" s="576"/>
      <c r="BE41" s="577"/>
      <c r="BF41" s="578"/>
      <c r="BG41" s="579"/>
      <c r="BH41" s="579"/>
      <c r="BI41" s="579"/>
      <c r="BJ41" s="580"/>
    </row>
    <row r="42" spans="2:62" ht="20.25" customHeight="1" x14ac:dyDescent="0.7">
      <c r="B42" s="588"/>
      <c r="C42" s="591"/>
      <c r="D42" s="527"/>
      <c r="E42" s="162"/>
      <c r="F42" s="163" t="str">
        <f>C41</f>
        <v>介護職員</v>
      </c>
      <c r="G42" s="162"/>
      <c r="H42" s="163" t="str">
        <f>I41</f>
        <v>A</v>
      </c>
      <c r="I42" s="520"/>
      <c r="J42" s="521"/>
      <c r="K42" s="525"/>
      <c r="L42" s="526"/>
      <c r="M42" s="526"/>
      <c r="N42" s="527"/>
      <c r="O42" s="571"/>
      <c r="P42" s="572"/>
      <c r="Q42" s="572"/>
      <c r="R42" s="572"/>
      <c r="S42" s="573"/>
      <c r="T42" s="185" t="s">
        <v>210</v>
      </c>
      <c r="U42" s="119"/>
      <c r="V42" s="186"/>
      <c r="W42" s="172">
        <f>IF(W41="","",VLOOKUP(W41,【記載例】シフト記号表!$C$6:$L$47,10,FALSE))</f>
        <v>7.9999999999999982</v>
      </c>
      <c r="X42" s="173">
        <f>IF(X41="","",VLOOKUP(X41,【記載例】シフト記号表!$C$6:$L$47,10,FALSE))</f>
        <v>8</v>
      </c>
      <c r="Y42" s="173" t="str">
        <f>IF(Y41="","",VLOOKUP(Y41,【記載例】シフト記号表!$C$6:$L$47,10,FALSE))</f>
        <v/>
      </c>
      <c r="Z42" s="173">
        <f>IF(Z41="","",VLOOKUP(Z41,【記載例】シフト記号表!$C$6:$L$47,10,FALSE))</f>
        <v>8</v>
      </c>
      <c r="AA42" s="173">
        <f>IF(AA41="","",VLOOKUP(AA41,【記載例】シフト記号表!$C$6:$L$47,10,FALSE))</f>
        <v>8</v>
      </c>
      <c r="AB42" s="173" t="str">
        <f>IF(AB41="","",VLOOKUP(AB41,【記載例】シフト記号表!$C$6:$L$47,10,FALSE))</f>
        <v/>
      </c>
      <c r="AC42" s="174">
        <f>IF(AC41="","",VLOOKUP(AC41,【記載例】シフト記号表!$C$6:$L$47,10,FALSE))</f>
        <v>7.9999999999999982</v>
      </c>
      <c r="AD42" s="172">
        <f>IF(AD41="","",VLOOKUP(AD41,【記載例】シフト記号表!$C$6:$L$47,10,FALSE))</f>
        <v>8</v>
      </c>
      <c r="AE42" s="173">
        <f>IF(AE41="","",VLOOKUP(AE41,【記載例】シフト記号表!$C$6:$L$47,10,FALSE))</f>
        <v>8</v>
      </c>
      <c r="AF42" s="173">
        <f>IF(AF41="","",VLOOKUP(AF41,【記載例】シフト記号表!$C$6:$L$47,10,FALSE))</f>
        <v>7.9999999999999982</v>
      </c>
      <c r="AG42" s="173" t="str">
        <f>IF(AG41="","",VLOOKUP(AG41,【記載例】シフト記号表!$C$6:$L$47,10,FALSE))</f>
        <v/>
      </c>
      <c r="AH42" s="173">
        <f>IF(AH41="","",VLOOKUP(AH41,【記載例】シフト記号表!$C$6:$L$47,10,FALSE))</f>
        <v>8</v>
      </c>
      <c r="AI42" s="173">
        <f>IF(AI41="","",VLOOKUP(AI41,【記載例】シフト記号表!$C$6:$L$47,10,FALSE))</f>
        <v>8</v>
      </c>
      <c r="AJ42" s="174" t="str">
        <f>IF(AJ41="","",VLOOKUP(AJ41,【記載例】シフト記号表!$C$6:$L$47,10,FALSE))</f>
        <v/>
      </c>
      <c r="AK42" s="172">
        <f>IF(AK41="","",VLOOKUP(AK41,【記載例】シフト記号表!$C$6:$L$47,10,FALSE))</f>
        <v>8</v>
      </c>
      <c r="AL42" s="173" t="str">
        <f>IF(AL41="","",VLOOKUP(AL41,【記載例】シフト記号表!$C$6:$L$47,10,FALSE))</f>
        <v/>
      </c>
      <c r="AM42" s="173">
        <f>IF(AM41="","",VLOOKUP(AM41,【記載例】シフト記号表!$C$6:$L$47,10,FALSE))</f>
        <v>8</v>
      </c>
      <c r="AN42" s="173">
        <f>IF(AN41="","",VLOOKUP(AN41,【記載例】シフト記号表!$C$6:$L$47,10,FALSE))</f>
        <v>8</v>
      </c>
      <c r="AO42" s="173" t="str">
        <f>IF(AO41="","",VLOOKUP(AO41,【記載例】シフト記号表!$C$6:$L$47,10,FALSE))</f>
        <v/>
      </c>
      <c r="AP42" s="173">
        <f>IF(AP41="","",VLOOKUP(AP41,【記載例】シフト記号表!$C$6:$L$47,10,FALSE))</f>
        <v>8</v>
      </c>
      <c r="AQ42" s="174">
        <f>IF(AQ41="","",VLOOKUP(AQ41,【記載例】シフト記号表!$C$6:$L$47,10,FALSE))</f>
        <v>8</v>
      </c>
      <c r="AR42" s="172">
        <f>IF(AR41="","",VLOOKUP(AR41,【記載例】シフト記号表!$C$6:$L$47,10,FALSE))</f>
        <v>8</v>
      </c>
      <c r="AS42" s="173">
        <f>IF(AS41="","",VLOOKUP(AS41,【記載例】シフト記号表!$C$6:$L$47,10,FALSE))</f>
        <v>7.9999999999999982</v>
      </c>
      <c r="AT42" s="173" t="str">
        <f>IF(AT41="","",VLOOKUP(AT41,【記載例】シフト記号表!$C$6:$L$47,10,FALSE))</f>
        <v/>
      </c>
      <c r="AU42" s="173">
        <f>IF(AU41="","",VLOOKUP(AU41,【記載例】シフト記号表!$C$6:$L$47,10,FALSE))</f>
        <v>8</v>
      </c>
      <c r="AV42" s="173">
        <f>IF(AV41="","",VLOOKUP(AV41,【記載例】シフト記号表!$C$6:$L$47,10,FALSE))</f>
        <v>8</v>
      </c>
      <c r="AW42" s="173" t="str">
        <f>IF(AW41="","",VLOOKUP(AW41,【記載例】シフト記号表!$C$6:$L$47,10,FALSE))</f>
        <v/>
      </c>
      <c r="AX42" s="174">
        <f>IF(AX41="","",VLOOKUP(AX41,【記載例】シフト記号表!$C$6:$L$47,10,FALSE))</f>
        <v>8</v>
      </c>
      <c r="AY42" s="172" t="str">
        <f>IF(AY41="","",VLOOKUP(AY41,【記載例】シフト記号表!$C$6:$L$47,10,FALSE))</f>
        <v/>
      </c>
      <c r="AZ42" s="173" t="str">
        <f>IF(AZ41="","",VLOOKUP(AZ41,【記載例】シフト記号表!$C$6:$L$47,10,FALSE))</f>
        <v/>
      </c>
      <c r="BA42" s="173" t="str">
        <f>IF(BA41="","",VLOOKUP(BA41,【記載例】シフト記号表!$C$6:$L$47,10,FALSE))</f>
        <v/>
      </c>
      <c r="BB42" s="584">
        <f>IF($BE$3="４週",SUM(W42:AX42),IF($BE$3="暦月",SUM(W42:BA42),""))</f>
        <v>160</v>
      </c>
      <c r="BC42" s="585"/>
      <c r="BD42" s="586">
        <f>IF($BE$3="４週",BB42/4,IF($BE$3="暦月",(BB42/($BE$8/7)),""))</f>
        <v>40</v>
      </c>
      <c r="BE42" s="585"/>
      <c r="BF42" s="581"/>
      <c r="BG42" s="582"/>
      <c r="BH42" s="582"/>
      <c r="BI42" s="582"/>
      <c r="BJ42" s="583"/>
    </row>
    <row r="43" spans="2:62" ht="20.25" customHeight="1" x14ac:dyDescent="0.7">
      <c r="B43" s="587">
        <f>B41+1</f>
        <v>14</v>
      </c>
      <c r="C43" s="589" t="s">
        <v>103</v>
      </c>
      <c r="D43" s="590"/>
      <c r="E43" s="162"/>
      <c r="F43" s="163"/>
      <c r="G43" s="162"/>
      <c r="H43" s="163"/>
      <c r="I43" s="592" t="s">
        <v>100</v>
      </c>
      <c r="J43" s="593"/>
      <c r="K43" s="594" t="s">
        <v>90</v>
      </c>
      <c r="L43" s="595"/>
      <c r="M43" s="595"/>
      <c r="N43" s="590"/>
      <c r="O43" s="571" t="s">
        <v>153</v>
      </c>
      <c r="P43" s="572"/>
      <c r="Q43" s="572"/>
      <c r="R43" s="572"/>
      <c r="S43" s="573"/>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574"/>
      <c r="BC43" s="575"/>
      <c r="BD43" s="576"/>
      <c r="BE43" s="577"/>
      <c r="BF43" s="578"/>
      <c r="BG43" s="579"/>
      <c r="BH43" s="579"/>
      <c r="BI43" s="579"/>
      <c r="BJ43" s="580"/>
    </row>
    <row r="44" spans="2:62" ht="20.25" customHeight="1" x14ac:dyDescent="0.7">
      <c r="B44" s="588"/>
      <c r="C44" s="591"/>
      <c r="D44" s="527"/>
      <c r="E44" s="162"/>
      <c r="F44" s="163" t="str">
        <f>C43</f>
        <v>介護職員</v>
      </c>
      <c r="G44" s="162"/>
      <c r="H44" s="163" t="str">
        <f>I43</f>
        <v>C</v>
      </c>
      <c r="I44" s="520"/>
      <c r="J44" s="521"/>
      <c r="K44" s="525"/>
      <c r="L44" s="526"/>
      <c r="M44" s="526"/>
      <c r="N44" s="527"/>
      <c r="O44" s="571"/>
      <c r="P44" s="572"/>
      <c r="Q44" s="572"/>
      <c r="R44" s="572"/>
      <c r="S44" s="573"/>
      <c r="T44" s="185" t="s">
        <v>210</v>
      </c>
      <c r="U44" s="119"/>
      <c r="V44" s="186"/>
      <c r="W44" s="172" t="str">
        <f>IF(W43="","",VLOOKUP(W43,【記載例】シフト記号表!$C$6:$L$47,10,FALSE))</f>
        <v/>
      </c>
      <c r="X44" s="173">
        <f>IF(X43="","",VLOOKUP(X43,【記載例】シフト記号表!$C$6:$L$47,10,FALSE))</f>
        <v>7.9999999999999982</v>
      </c>
      <c r="Y44" s="173">
        <f>IF(Y43="","",VLOOKUP(Y43,【記載例】シフト記号表!$C$6:$L$47,10,FALSE))</f>
        <v>8</v>
      </c>
      <c r="Z44" s="173" t="str">
        <f>IF(Z43="","",VLOOKUP(Z43,【記載例】シフト記号表!$C$6:$L$47,10,FALSE))</f>
        <v/>
      </c>
      <c r="AA44" s="173">
        <f>IF(AA43="","",VLOOKUP(AA43,【記載例】シフト記号表!$C$6:$L$47,10,FALSE))</f>
        <v>8</v>
      </c>
      <c r="AB44" s="173">
        <f>IF(AB43="","",VLOOKUP(AB43,【記載例】シフト記号表!$C$6:$L$47,10,FALSE))</f>
        <v>8</v>
      </c>
      <c r="AC44" s="174" t="str">
        <f>IF(AC43="","",VLOOKUP(AC43,【記載例】シフト記号表!$C$6:$L$47,10,FALSE))</f>
        <v/>
      </c>
      <c r="AD44" s="172" t="str">
        <f>IF(AD43="","",VLOOKUP(AD43,【記載例】シフト記号表!$C$6:$L$47,10,FALSE))</f>
        <v/>
      </c>
      <c r="AE44" s="173">
        <f>IF(AE43="","",VLOOKUP(AE43,【記載例】シフト記号表!$C$6:$L$47,10,FALSE))</f>
        <v>7.9999999999999982</v>
      </c>
      <c r="AF44" s="173">
        <f>IF(AF43="","",VLOOKUP(AF43,【記載例】シフト記号表!$C$6:$L$47,10,FALSE))</f>
        <v>8</v>
      </c>
      <c r="AG44" s="173">
        <f>IF(AG43="","",VLOOKUP(AG43,【記載例】シフト記号表!$C$6:$L$47,10,FALSE))</f>
        <v>8</v>
      </c>
      <c r="AH44" s="173" t="str">
        <f>IF(AH43="","",VLOOKUP(AH43,【記載例】シフト記号表!$C$6:$L$47,10,FALSE))</f>
        <v/>
      </c>
      <c r="AI44" s="173" t="str">
        <f>IF(AI43="","",VLOOKUP(AI43,【記載例】シフト記号表!$C$6:$L$47,10,FALSE))</f>
        <v/>
      </c>
      <c r="AJ44" s="174">
        <f>IF(AJ43="","",VLOOKUP(AJ43,【記載例】シフト記号表!$C$6:$L$47,10,FALSE))</f>
        <v>7.9999999999999982</v>
      </c>
      <c r="AK44" s="172" t="str">
        <f>IF(AK43="","",VLOOKUP(AK43,【記載例】シフト記号表!$C$6:$L$47,10,FALSE))</f>
        <v/>
      </c>
      <c r="AL44" s="173" t="str">
        <f>IF(AL43="","",VLOOKUP(AL43,【記載例】シフト記号表!$C$6:$L$47,10,FALSE))</f>
        <v/>
      </c>
      <c r="AM44" s="173">
        <f>IF(AM43="","",VLOOKUP(AM43,【記載例】シフト記号表!$C$6:$L$47,10,FALSE))</f>
        <v>7.9999999999999982</v>
      </c>
      <c r="AN44" s="173">
        <f>IF(AN43="","",VLOOKUP(AN43,【記載例】シフト記号表!$C$6:$L$47,10,FALSE))</f>
        <v>7.9999999999999982</v>
      </c>
      <c r="AO44" s="173">
        <f>IF(AO43="","",VLOOKUP(AO43,【記載例】シフト記号表!$C$6:$L$47,10,FALSE))</f>
        <v>8</v>
      </c>
      <c r="AP44" s="173" t="str">
        <f>IF(AP43="","",VLOOKUP(AP43,【記載例】シフト記号表!$C$6:$L$47,10,FALSE))</f>
        <v/>
      </c>
      <c r="AQ44" s="174">
        <f>IF(AQ43="","",VLOOKUP(AQ43,【記載例】シフト記号表!$C$6:$L$47,10,FALSE))</f>
        <v>8</v>
      </c>
      <c r="AR44" s="172" t="str">
        <f>IF(AR43="","",VLOOKUP(AR43,【記載例】シフト記号表!$C$6:$L$47,10,FALSE))</f>
        <v/>
      </c>
      <c r="AS44" s="173">
        <f>IF(AS43="","",VLOOKUP(AS43,【記載例】シフト記号表!$C$6:$L$47,10,FALSE))</f>
        <v>8</v>
      </c>
      <c r="AT44" s="173">
        <f>IF(AT43="","",VLOOKUP(AT43,【記載例】シフト記号表!$C$6:$L$47,10,FALSE))</f>
        <v>8</v>
      </c>
      <c r="AU44" s="173" t="str">
        <f>IF(AU43="","",VLOOKUP(AU43,【記載例】シフト記号表!$C$6:$L$47,10,FALSE))</f>
        <v/>
      </c>
      <c r="AV44" s="173">
        <f>IF(AV43="","",VLOOKUP(AV43,【記載例】シフト記号表!$C$6:$L$47,10,FALSE))</f>
        <v>8</v>
      </c>
      <c r="AW44" s="173">
        <f>IF(AW43="","",VLOOKUP(AW43,【記載例】シフト記号表!$C$6:$L$47,10,FALSE))</f>
        <v>7.9999999999999982</v>
      </c>
      <c r="AX44" s="174" t="str">
        <f>IF(AX43="","",VLOOKUP(AX43,【記載例】シフト記号表!$C$6:$L$47,10,FALSE))</f>
        <v/>
      </c>
      <c r="AY44" s="172" t="str">
        <f>IF(AY43="","",VLOOKUP(AY43,【記載例】シフト記号表!$C$6:$L$47,10,FALSE))</f>
        <v/>
      </c>
      <c r="AZ44" s="173" t="str">
        <f>IF(AZ43="","",VLOOKUP(AZ43,【記載例】シフト記号表!$C$6:$L$47,10,FALSE))</f>
        <v/>
      </c>
      <c r="BA44" s="173" t="str">
        <f>IF(BA43="","",VLOOKUP(BA43,【記載例】シフト記号表!$C$6:$L$47,10,FALSE))</f>
        <v/>
      </c>
      <c r="BB44" s="584">
        <f>IF($BE$3="４週",SUM(W44:AX44),IF($BE$3="暦月",SUM(W44:BA44),""))</f>
        <v>128</v>
      </c>
      <c r="BC44" s="585"/>
      <c r="BD44" s="586">
        <f>IF($BE$3="４週",BB44/4,IF($BE$3="暦月",(BB44/($BE$8/7)),""))</f>
        <v>32</v>
      </c>
      <c r="BE44" s="585"/>
      <c r="BF44" s="581"/>
      <c r="BG44" s="582"/>
      <c r="BH44" s="582"/>
      <c r="BI44" s="582"/>
      <c r="BJ44" s="583"/>
    </row>
    <row r="45" spans="2:62" ht="20.25" customHeight="1" x14ac:dyDescent="0.7">
      <c r="B45" s="587">
        <f>B43+1</f>
        <v>15</v>
      </c>
      <c r="C45" s="589" t="s">
        <v>103</v>
      </c>
      <c r="D45" s="590"/>
      <c r="E45" s="162"/>
      <c r="F45" s="163"/>
      <c r="G45" s="162"/>
      <c r="H45" s="163"/>
      <c r="I45" s="592" t="s">
        <v>89</v>
      </c>
      <c r="J45" s="593"/>
      <c r="K45" s="594" t="s">
        <v>19</v>
      </c>
      <c r="L45" s="595"/>
      <c r="M45" s="595"/>
      <c r="N45" s="590"/>
      <c r="O45" s="571" t="s">
        <v>154</v>
      </c>
      <c r="P45" s="572"/>
      <c r="Q45" s="572"/>
      <c r="R45" s="572"/>
      <c r="S45" s="573"/>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574"/>
      <c r="BC45" s="575"/>
      <c r="BD45" s="576"/>
      <c r="BE45" s="577"/>
      <c r="BF45" s="578"/>
      <c r="BG45" s="579"/>
      <c r="BH45" s="579"/>
      <c r="BI45" s="579"/>
      <c r="BJ45" s="580"/>
    </row>
    <row r="46" spans="2:62" ht="20.25" customHeight="1" x14ac:dyDescent="0.7">
      <c r="B46" s="588"/>
      <c r="C46" s="591"/>
      <c r="D46" s="527"/>
      <c r="E46" s="162"/>
      <c r="F46" s="163" t="str">
        <f>C45</f>
        <v>介護職員</v>
      </c>
      <c r="G46" s="162"/>
      <c r="H46" s="163" t="str">
        <f>I45</f>
        <v>A</v>
      </c>
      <c r="I46" s="520"/>
      <c r="J46" s="521"/>
      <c r="K46" s="525"/>
      <c r="L46" s="526"/>
      <c r="M46" s="526"/>
      <c r="N46" s="527"/>
      <c r="O46" s="571"/>
      <c r="P46" s="572"/>
      <c r="Q46" s="572"/>
      <c r="R46" s="572"/>
      <c r="S46" s="573"/>
      <c r="T46" s="185" t="s">
        <v>210</v>
      </c>
      <c r="U46" s="119"/>
      <c r="V46" s="186"/>
      <c r="W46" s="172">
        <f>IF(W45="","",VLOOKUP(W45,【記載例】シフト記号表!$C$6:$L$47,10,FALSE))</f>
        <v>8</v>
      </c>
      <c r="X46" s="173">
        <f>IF(X45="","",VLOOKUP(X45,【記載例】シフト記号表!$C$6:$L$47,10,FALSE))</f>
        <v>8</v>
      </c>
      <c r="Y46" s="173" t="str">
        <f>IF(Y45="","",VLOOKUP(Y45,【記載例】シフト記号表!$C$6:$L$47,10,FALSE))</f>
        <v/>
      </c>
      <c r="Z46" s="173" t="str">
        <f>IF(Z45="","",VLOOKUP(Z45,【記載例】シフト記号表!$C$6:$L$47,10,FALSE))</f>
        <v/>
      </c>
      <c r="AA46" s="173">
        <f>IF(AA45="","",VLOOKUP(AA45,【記載例】シフト記号表!$C$6:$L$47,10,FALSE))</f>
        <v>8</v>
      </c>
      <c r="AB46" s="173">
        <f>IF(AB45="","",VLOOKUP(AB45,【記載例】シフト記号表!$C$6:$L$47,10,FALSE))</f>
        <v>8</v>
      </c>
      <c r="AC46" s="174">
        <f>IF(AC45="","",VLOOKUP(AC45,【記載例】シフト記号表!$C$6:$L$47,10,FALSE))</f>
        <v>7.9999999999999982</v>
      </c>
      <c r="AD46" s="172">
        <f>IF(AD45="","",VLOOKUP(AD45,【記載例】シフト記号表!$C$6:$L$47,10,FALSE))</f>
        <v>7.9999999999999982</v>
      </c>
      <c r="AE46" s="173" t="str">
        <f>IF(AE45="","",VLOOKUP(AE45,【記載例】シフト記号表!$C$6:$L$47,10,FALSE))</f>
        <v/>
      </c>
      <c r="AF46" s="173">
        <f>IF(AF45="","",VLOOKUP(AF45,【記載例】シフト記号表!$C$6:$L$47,10,FALSE))</f>
        <v>8</v>
      </c>
      <c r="AG46" s="173">
        <f>IF(AG45="","",VLOOKUP(AG45,【記載例】シフト記号表!$C$6:$L$47,10,FALSE))</f>
        <v>8</v>
      </c>
      <c r="AH46" s="173" t="str">
        <f>IF(AH45="","",VLOOKUP(AH45,【記載例】シフト記号表!$C$6:$L$47,10,FALSE))</f>
        <v/>
      </c>
      <c r="AI46" s="173">
        <f>IF(AI45="","",VLOOKUP(AI45,【記載例】シフト記号表!$C$6:$L$47,10,FALSE))</f>
        <v>8</v>
      </c>
      <c r="AJ46" s="174">
        <f>IF(AJ45="","",VLOOKUP(AJ45,【記載例】シフト記号表!$C$6:$L$47,10,FALSE))</f>
        <v>8</v>
      </c>
      <c r="AK46" s="172">
        <f>IF(AK45="","",VLOOKUP(AK45,【記載例】シフト記号表!$C$6:$L$47,10,FALSE))</f>
        <v>7.9999999999999982</v>
      </c>
      <c r="AL46" s="173">
        <f>IF(AL45="","",VLOOKUP(AL45,【記載例】シフト記号表!$C$6:$L$47,10,FALSE))</f>
        <v>7.9999999999999982</v>
      </c>
      <c r="AM46" s="173" t="str">
        <f>IF(AM45="","",VLOOKUP(AM45,【記載例】シフト記号表!$C$6:$L$47,10,FALSE))</f>
        <v/>
      </c>
      <c r="AN46" s="173">
        <f>IF(AN45="","",VLOOKUP(AN45,【記載例】シフト記号表!$C$6:$L$47,10,FALSE))</f>
        <v>8</v>
      </c>
      <c r="AO46" s="173" t="str">
        <f>IF(AO45="","",VLOOKUP(AO45,【記載例】シフト記号表!$C$6:$L$47,10,FALSE))</f>
        <v/>
      </c>
      <c r="AP46" s="173" t="str">
        <f>IF(AP45="","",VLOOKUP(AP45,【記載例】シフト記号表!$C$6:$L$47,10,FALSE))</f>
        <v/>
      </c>
      <c r="AQ46" s="174">
        <f>IF(AQ45="","",VLOOKUP(AQ45,【記載例】シフト記号表!$C$6:$L$47,10,FALSE))</f>
        <v>8</v>
      </c>
      <c r="AR46" s="172">
        <f>IF(AR45="","",VLOOKUP(AR45,【記載例】シフト記号表!$C$6:$L$47,10,FALSE))</f>
        <v>8</v>
      </c>
      <c r="AS46" s="173">
        <f>IF(AS45="","",VLOOKUP(AS45,【記載例】シフト記号表!$C$6:$L$47,10,FALSE))</f>
        <v>7.9999999999999982</v>
      </c>
      <c r="AT46" s="173">
        <f>IF(AT45="","",VLOOKUP(AT45,【記載例】シフト記号表!$C$6:$L$47,10,FALSE))</f>
        <v>7.9999999999999982</v>
      </c>
      <c r="AU46" s="173" t="str">
        <f>IF(AU45="","",VLOOKUP(AU45,【記載例】シフト記号表!$C$6:$L$47,10,FALSE))</f>
        <v/>
      </c>
      <c r="AV46" s="173">
        <f>IF(AV45="","",VLOOKUP(AV45,【記載例】シフト記号表!$C$6:$L$47,10,FALSE))</f>
        <v>7.9999999999999982</v>
      </c>
      <c r="AW46" s="173">
        <f>IF(AW45="","",VLOOKUP(AW45,【記載例】シフト記号表!$C$6:$L$47,10,FALSE))</f>
        <v>8</v>
      </c>
      <c r="AX46" s="174">
        <f>IF(AX45="","",VLOOKUP(AX45,【記載例】シフト記号表!$C$6:$L$47,10,FALSE))</f>
        <v>8</v>
      </c>
      <c r="AY46" s="172" t="str">
        <f>IF(AY45="","",VLOOKUP(AY45,【記載例】シフト記号表!$C$6:$L$47,10,FALSE))</f>
        <v/>
      </c>
      <c r="AZ46" s="173" t="str">
        <f>IF(AZ45="","",VLOOKUP(AZ45,【記載例】シフト記号表!$C$6:$L$47,10,FALSE))</f>
        <v/>
      </c>
      <c r="BA46" s="173" t="str">
        <f>IF(BA45="","",VLOOKUP(BA45,【記載例】シフト記号表!$C$6:$L$47,10,FALSE))</f>
        <v/>
      </c>
      <c r="BB46" s="584">
        <f>IF($BE$3="４週",SUM(W46:AX46),IF($BE$3="暦月",SUM(W46:BA46),""))</f>
        <v>160</v>
      </c>
      <c r="BC46" s="585"/>
      <c r="BD46" s="586">
        <f>IF($BE$3="４週",BB46/4,IF($BE$3="暦月",(BB46/($BE$8/7)),""))</f>
        <v>40</v>
      </c>
      <c r="BE46" s="585"/>
      <c r="BF46" s="581"/>
      <c r="BG46" s="582"/>
      <c r="BH46" s="582"/>
      <c r="BI46" s="582"/>
      <c r="BJ46" s="583"/>
    </row>
    <row r="47" spans="2:62" ht="20.25" customHeight="1" x14ac:dyDescent="0.7">
      <c r="B47" s="587">
        <f>B45+1</f>
        <v>16</v>
      </c>
      <c r="C47" s="589" t="s">
        <v>103</v>
      </c>
      <c r="D47" s="590"/>
      <c r="E47" s="162"/>
      <c r="F47" s="163"/>
      <c r="G47" s="162"/>
      <c r="H47" s="163"/>
      <c r="I47" s="592" t="s">
        <v>89</v>
      </c>
      <c r="J47" s="593"/>
      <c r="K47" s="594" t="s">
        <v>90</v>
      </c>
      <c r="L47" s="595"/>
      <c r="M47" s="595"/>
      <c r="N47" s="590"/>
      <c r="O47" s="571" t="s">
        <v>155</v>
      </c>
      <c r="P47" s="572"/>
      <c r="Q47" s="572"/>
      <c r="R47" s="572"/>
      <c r="S47" s="573"/>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574"/>
      <c r="BC47" s="575"/>
      <c r="BD47" s="576"/>
      <c r="BE47" s="577"/>
      <c r="BF47" s="578"/>
      <c r="BG47" s="579"/>
      <c r="BH47" s="579"/>
      <c r="BI47" s="579"/>
      <c r="BJ47" s="580"/>
    </row>
    <row r="48" spans="2:62" ht="20.25" customHeight="1" x14ac:dyDescent="0.7">
      <c r="B48" s="588"/>
      <c r="C48" s="591"/>
      <c r="D48" s="527"/>
      <c r="E48" s="162"/>
      <c r="F48" s="163" t="str">
        <f>C47</f>
        <v>介護職員</v>
      </c>
      <c r="G48" s="162"/>
      <c r="H48" s="163" t="str">
        <f>I47</f>
        <v>A</v>
      </c>
      <c r="I48" s="520"/>
      <c r="J48" s="521"/>
      <c r="K48" s="525"/>
      <c r="L48" s="526"/>
      <c r="M48" s="526"/>
      <c r="N48" s="527"/>
      <c r="O48" s="571"/>
      <c r="P48" s="572"/>
      <c r="Q48" s="572"/>
      <c r="R48" s="572"/>
      <c r="S48" s="573"/>
      <c r="T48" s="185" t="s">
        <v>210</v>
      </c>
      <c r="U48" s="119"/>
      <c r="V48" s="186"/>
      <c r="W48" s="172" t="str">
        <f>IF(W47="","",VLOOKUP(W47,【記載例】シフト記号表!$C$6:$L$47,10,FALSE))</f>
        <v/>
      </c>
      <c r="X48" s="173">
        <f>IF(X47="","",VLOOKUP(X47,【記載例】シフト記号表!$C$6:$L$47,10,FALSE))</f>
        <v>7.9999999999999982</v>
      </c>
      <c r="Y48" s="173">
        <f>IF(Y47="","",VLOOKUP(Y47,【記載例】シフト記号表!$C$6:$L$47,10,FALSE))</f>
        <v>8</v>
      </c>
      <c r="Z48" s="173">
        <f>IF(Z47="","",VLOOKUP(Z47,【記載例】シフト記号表!$C$6:$L$47,10,FALSE))</f>
        <v>8</v>
      </c>
      <c r="AA48" s="173" t="str">
        <f>IF(AA47="","",VLOOKUP(AA47,【記載例】シフト記号表!$C$6:$L$47,10,FALSE))</f>
        <v/>
      </c>
      <c r="AB48" s="173">
        <f>IF(AB47="","",VLOOKUP(AB47,【記載例】シフト記号表!$C$6:$L$47,10,FALSE))</f>
        <v>8</v>
      </c>
      <c r="AC48" s="174">
        <f>IF(AC47="","",VLOOKUP(AC47,【記載例】シフト記号表!$C$6:$L$47,10,FALSE))</f>
        <v>8</v>
      </c>
      <c r="AD48" s="172">
        <f>IF(AD47="","",VLOOKUP(AD47,【記載例】シフト記号表!$C$6:$L$47,10,FALSE))</f>
        <v>8</v>
      </c>
      <c r="AE48" s="173" t="str">
        <f>IF(AE47="","",VLOOKUP(AE47,【記載例】シフト記号表!$C$6:$L$47,10,FALSE))</f>
        <v/>
      </c>
      <c r="AF48" s="173">
        <f>IF(AF47="","",VLOOKUP(AF47,【記載例】シフト記号表!$C$6:$L$47,10,FALSE))</f>
        <v>8</v>
      </c>
      <c r="AG48" s="173">
        <f>IF(AG47="","",VLOOKUP(AG47,【記載例】シフト記号表!$C$6:$L$47,10,FALSE))</f>
        <v>8</v>
      </c>
      <c r="AH48" s="173" t="str">
        <f>IF(AH47="","",VLOOKUP(AH47,【記載例】シフト記号表!$C$6:$L$47,10,FALSE))</f>
        <v/>
      </c>
      <c r="AI48" s="173" t="str">
        <f>IF(AI47="","",VLOOKUP(AI47,【記載例】シフト記号表!$C$6:$L$47,10,FALSE))</f>
        <v/>
      </c>
      <c r="AJ48" s="174">
        <f>IF(AJ47="","",VLOOKUP(AJ47,【記載例】シフト記号表!$C$6:$L$47,10,FALSE))</f>
        <v>8</v>
      </c>
      <c r="AK48" s="172">
        <f>IF(AK47="","",VLOOKUP(AK47,【記載例】シフト記号表!$C$6:$L$47,10,FALSE))</f>
        <v>8</v>
      </c>
      <c r="AL48" s="173">
        <f>IF(AL47="","",VLOOKUP(AL47,【記載例】シフト記号表!$C$6:$L$47,10,FALSE))</f>
        <v>8</v>
      </c>
      <c r="AM48" s="173">
        <f>IF(AM47="","",VLOOKUP(AM47,【記載例】シフト記号表!$C$6:$L$47,10,FALSE))</f>
        <v>8</v>
      </c>
      <c r="AN48" s="173">
        <f>IF(AN47="","",VLOOKUP(AN47,【記載例】シフト記号表!$C$6:$L$47,10,FALSE))</f>
        <v>8</v>
      </c>
      <c r="AO48" s="173">
        <f>IF(AO47="","",VLOOKUP(AO47,【記載例】シフト記号表!$C$6:$L$47,10,FALSE))</f>
        <v>7.9999999999999982</v>
      </c>
      <c r="AP48" s="173">
        <f>IF(AP47="","",VLOOKUP(AP47,【記載例】シフト記号表!$C$6:$L$47,10,FALSE))</f>
        <v>7.9999999999999982</v>
      </c>
      <c r="AQ48" s="174" t="str">
        <f>IF(AQ47="","",VLOOKUP(AQ47,【記載例】シフト記号表!$C$6:$L$47,10,FALSE))</f>
        <v/>
      </c>
      <c r="AR48" s="172">
        <f>IF(AR47="","",VLOOKUP(AR47,【記載例】シフト記号表!$C$6:$L$47,10,FALSE))</f>
        <v>8</v>
      </c>
      <c r="AS48" s="173">
        <f>IF(AS47="","",VLOOKUP(AS47,【記載例】シフト記号表!$C$6:$L$47,10,FALSE))</f>
        <v>8</v>
      </c>
      <c r="AT48" s="173">
        <f>IF(AT47="","",VLOOKUP(AT47,【記載例】シフト記号表!$C$6:$L$47,10,FALSE))</f>
        <v>7.9999999999999982</v>
      </c>
      <c r="AU48" s="173">
        <f>IF(AU47="","",VLOOKUP(AU47,【記載例】シフト記号表!$C$6:$L$47,10,FALSE))</f>
        <v>8</v>
      </c>
      <c r="AV48" s="173" t="str">
        <f>IF(AV47="","",VLOOKUP(AV47,【記載例】シフト記号表!$C$6:$L$47,10,FALSE))</f>
        <v/>
      </c>
      <c r="AW48" s="173" t="str">
        <f>IF(AW47="","",VLOOKUP(AW47,【記載例】シフト記号表!$C$6:$L$47,10,FALSE))</f>
        <v/>
      </c>
      <c r="AX48" s="174">
        <f>IF(AX47="","",VLOOKUP(AX47,【記載例】シフト記号表!$C$6:$L$47,10,FALSE))</f>
        <v>7.9999999999999982</v>
      </c>
      <c r="AY48" s="172" t="str">
        <f>IF(AY47="","",VLOOKUP(AY47,【記載例】シフト記号表!$C$6:$L$47,10,FALSE))</f>
        <v/>
      </c>
      <c r="AZ48" s="173" t="str">
        <f>IF(AZ47="","",VLOOKUP(AZ47,【記載例】シフト記号表!$C$6:$L$47,10,FALSE))</f>
        <v/>
      </c>
      <c r="BA48" s="173" t="str">
        <f>IF(BA47="","",VLOOKUP(BA47,【記載例】シフト記号表!$C$6:$L$47,10,FALSE))</f>
        <v/>
      </c>
      <c r="BB48" s="584">
        <f>IF($BE$3="４週",SUM(W48:AX48),IF($BE$3="暦月",SUM(W48:BA48),""))</f>
        <v>160</v>
      </c>
      <c r="BC48" s="585"/>
      <c r="BD48" s="586">
        <f>IF($BE$3="４週",BB48/4,IF($BE$3="暦月",(BB48/($BE$8/7)),""))</f>
        <v>40</v>
      </c>
      <c r="BE48" s="585"/>
      <c r="BF48" s="581"/>
      <c r="BG48" s="582"/>
      <c r="BH48" s="582"/>
      <c r="BI48" s="582"/>
      <c r="BJ48" s="583"/>
    </row>
    <row r="49" spans="2:62" ht="20.25" customHeight="1" x14ac:dyDescent="0.7">
      <c r="B49" s="587">
        <f>B47+1</f>
        <v>17</v>
      </c>
      <c r="C49" s="589" t="s">
        <v>103</v>
      </c>
      <c r="D49" s="590"/>
      <c r="E49" s="162"/>
      <c r="F49" s="163"/>
      <c r="G49" s="162"/>
      <c r="H49" s="163"/>
      <c r="I49" s="592" t="s">
        <v>89</v>
      </c>
      <c r="J49" s="593"/>
      <c r="K49" s="594" t="s">
        <v>90</v>
      </c>
      <c r="L49" s="595"/>
      <c r="M49" s="595"/>
      <c r="N49" s="590"/>
      <c r="O49" s="571" t="s">
        <v>156</v>
      </c>
      <c r="P49" s="572"/>
      <c r="Q49" s="572"/>
      <c r="R49" s="572"/>
      <c r="S49" s="573"/>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574"/>
      <c r="BC49" s="575"/>
      <c r="BD49" s="576"/>
      <c r="BE49" s="577"/>
      <c r="BF49" s="578"/>
      <c r="BG49" s="579"/>
      <c r="BH49" s="579"/>
      <c r="BI49" s="579"/>
      <c r="BJ49" s="580"/>
    </row>
    <row r="50" spans="2:62" ht="20.25" customHeight="1" x14ac:dyDescent="0.7">
      <c r="B50" s="588"/>
      <c r="C50" s="591"/>
      <c r="D50" s="527"/>
      <c r="E50" s="162"/>
      <c r="F50" s="163" t="str">
        <f>C49</f>
        <v>介護職員</v>
      </c>
      <c r="G50" s="162"/>
      <c r="H50" s="163" t="str">
        <f>I49</f>
        <v>A</v>
      </c>
      <c r="I50" s="520"/>
      <c r="J50" s="521"/>
      <c r="K50" s="525"/>
      <c r="L50" s="526"/>
      <c r="M50" s="526"/>
      <c r="N50" s="527"/>
      <c r="O50" s="571"/>
      <c r="P50" s="572"/>
      <c r="Q50" s="572"/>
      <c r="R50" s="572"/>
      <c r="S50" s="573"/>
      <c r="T50" s="185" t="s">
        <v>210</v>
      </c>
      <c r="U50" s="119"/>
      <c r="V50" s="186"/>
      <c r="W50" s="172">
        <f>IF(W49="","",VLOOKUP(W49,【記載例】シフト記号表!$C$6:$L$47,10,FALSE))</f>
        <v>7.9999999999999982</v>
      </c>
      <c r="X50" s="173" t="str">
        <f>IF(X49="","",VLOOKUP(X49,【記載例】シフト記号表!$C$6:$L$47,10,FALSE))</f>
        <v/>
      </c>
      <c r="Y50" s="173">
        <f>IF(Y49="","",VLOOKUP(Y49,【記載例】シフト記号表!$C$6:$L$47,10,FALSE))</f>
        <v>7.9999999999999982</v>
      </c>
      <c r="Z50" s="173" t="str">
        <f>IF(Z49="","",VLOOKUP(Z49,【記載例】シフト記号表!$C$6:$L$47,10,FALSE))</f>
        <v/>
      </c>
      <c r="AA50" s="173">
        <f>IF(AA49="","",VLOOKUP(AA49,【記載例】シフト記号表!$C$6:$L$47,10,FALSE))</f>
        <v>8</v>
      </c>
      <c r="AB50" s="173" t="str">
        <f>IF(AB49="","",VLOOKUP(AB49,【記載例】シフト記号表!$C$6:$L$47,10,FALSE))</f>
        <v/>
      </c>
      <c r="AC50" s="174">
        <f>IF(AC49="","",VLOOKUP(AC49,【記載例】シフト記号表!$C$6:$L$47,10,FALSE))</f>
        <v>8</v>
      </c>
      <c r="AD50" s="172">
        <f>IF(AD49="","",VLOOKUP(AD49,【記載例】シフト記号表!$C$6:$L$47,10,FALSE))</f>
        <v>8</v>
      </c>
      <c r="AE50" s="173">
        <f>IF(AE49="","",VLOOKUP(AE49,【記載例】シフト記号表!$C$6:$L$47,10,FALSE))</f>
        <v>8</v>
      </c>
      <c r="AF50" s="173">
        <f>IF(AF49="","",VLOOKUP(AF49,【記載例】シフト記号表!$C$6:$L$47,10,FALSE))</f>
        <v>8</v>
      </c>
      <c r="AG50" s="173">
        <f>IF(AG49="","",VLOOKUP(AG49,【記載例】シフト記号表!$C$6:$L$47,10,FALSE))</f>
        <v>7.9999999999999982</v>
      </c>
      <c r="AH50" s="173">
        <f>IF(AH49="","",VLOOKUP(AH49,【記載例】シフト記号表!$C$6:$L$47,10,FALSE))</f>
        <v>7.9999999999999982</v>
      </c>
      <c r="AI50" s="173" t="str">
        <f>IF(AI49="","",VLOOKUP(AI49,【記載例】シフト記号表!$C$6:$L$47,10,FALSE))</f>
        <v/>
      </c>
      <c r="AJ50" s="174">
        <f>IF(AJ49="","",VLOOKUP(AJ49,【記載例】シフト記号表!$C$6:$L$47,10,FALSE))</f>
        <v>8</v>
      </c>
      <c r="AK50" s="172">
        <f>IF(AK49="","",VLOOKUP(AK49,【記載例】シフト記号表!$C$6:$L$47,10,FALSE))</f>
        <v>8</v>
      </c>
      <c r="AL50" s="173">
        <f>IF(AL49="","",VLOOKUP(AL49,【記載例】シフト記号表!$C$6:$L$47,10,FALSE))</f>
        <v>8</v>
      </c>
      <c r="AM50" s="173">
        <f>IF(AM49="","",VLOOKUP(AM49,【記載例】シフト記号表!$C$6:$L$47,10,FALSE))</f>
        <v>7.9999999999999982</v>
      </c>
      <c r="AN50" s="173" t="str">
        <f>IF(AN49="","",VLOOKUP(AN49,【記載例】シフト記号表!$C$6:$L$47,10,FALSE))</f>
        <v/>
      </c>
      <c r="AO50" s="173">
        <f>IF(AO49="","",VLOOKUP(AO49,【記載例】シフト記号表!$C$6:$L$47,10,FALSE))</f>
        <v>8</v>
      </c>
      <c r="AP50" s="173">
        <f>IF(AP49="","",VLOOKUP(AP49,【記載例】シフト記号表!$C$6:$L$47,10,FALSE))</f>
        <v>8</v>
      </c>
      <c r="AQ50" s="174" t="str">
        <f>IF(AQ49="","",VLOOKUP(AQ49,【記載例】シフト記号表!$C$6:$L$47,10,FALSE))</f>
        <v/>
      </c>
      <c r="AR50" s="172" t="str">
        <f>IF(AR49="","",VLOOKUP(AR49,【記載例】シフト記号表!$C$6:$L$47,10,FALSE))</f>
        <v/>
      </c>
      <c r="AS50" s="173">
        <f>IF(AS49="","",VLOOKUP(AS49,【記載例】シフト記号表!$C$6:$L$47,10,FALSE))</f>
        <v>8</v>
      </c>
      <c r="AT50" s="173">
        <f>IF(AT49="","",VLOOKUP(AT49,【記載例】シフト記号表!$C$6:$L$47,10,FALSE))</f>
        <v>8</v>
      </c>
      <c r="AU50" s="173">
        <f>IF(AU49="","",VLOOKUP(AU49,【記載例】シフト記号表!$C$6:$L$47,10,FALSE))</f>
        <v>7.9999999999999982</v>
      </c>
      <c r="AV50" s="173">
        <f>IF(AV49="","",VLOOKUP(AV49,【記載例】シフト記号表!$C$6:$L$47,10,FALSE))</f>
        <v>8</v>
      </c>
      <c r="AW50" s="173">
        <f>IF(AW49="","",VLOOKUP(AW49,【記載例】シフト記号表!$C$6:$L$47,10,FALSE))</f>
        <v>8</v>
      </c>
      <c r="AX50" s="174" t="str">
        <f>IF(AX49="","",VLOOKUP(AX49,【記載例】シフト記号表!$C$6:$L$47,10,FALSE))</f>
        <v/>
      </c>
      <c r="AY50" s="172" t="str">
        <f>IF(AY49="","",VLOOKUP(AY49,【記載例】シフト記号表!$C$6:$L$47,10,FALSE))</f>
        <v/>
      </c>
      <c r="AZ50" s="173" t="str">
        <f>IF(AZ49="","",VLOOKUP(AZ49,【記載例】シフト記号表!$C$6:$L$47,10,FALSE))</f>
        <v/>
      </c>
      <c r="BA50" s="173" t="str">
        <f>IF(BA49="","",VLOOKUP(BA49,【記載例】シフト記号表!$C$6:$L$47,10,FALSE))</f>
        <v/>
      </c>
      <c r="BB50" s="584">
        <f>IF($BE$3="４週",SUM(W50:AX50),IF($BE$3="暦月",SUM(W50:BA50),""))</f>
        <v>160</v>
      </c>
      <c r="BC50" s="585"/>
      <c r="BD50" s="586">
        <f>IF($BE$3="４週",BB50/4,IF($BE$3="暦月",(BB50/($BE$8/7)),""))</f>
        <v>40</v>
      </c>
      <c r="BE50" s="585"/>
      <c r="BF50" s="581"/>
      <c r="BG50" s="582"/>
      <c r="BH50" s="582"/>
      <c r="BI50" s="582"/>
      <c r="BJ50" s="583"/>
    </row>
    <row r="51" spans="2:62" ht="20.25" customHeight="1" x14ac:dyDescent="0.7">
      <c r="B51" s="587">
        <f>B49+1</f>
        <v>18</v>
      </c>
      <c r="C51" s="589" t="s">
        <v>103</v>
      </c>
      <c r="D51" s="590"/>
      <c r="E51" s="162"/>
      <c r="F51" s="163"/>
      <c r="G51" s="162"/>
      <c r="H51" s="163"/>
      <c r="I51" s="592" t="s">
        <v>89</v>
      </c>
      <c r="J51" s="593"/>
      <c r="K51" s="594" t="s">
        <v>90</v>
      </c>
      <c r="L51" s="595"/>
      <c r="M51" s="595"/>
      <c r="N51" s="590"/>
      <c r="O51" s="571" t="s">
        <v>157</v>
      </c>
      <c r="P51" s="572"/>
      <c r="Q51" s="572"/>
      <c r="R51" s="572"/>
      <c r="S51" s="573"/>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574"/>
      <c r="BC51" s="575"/>
      <c r="BD51" s="576"/>
      <c r="BE51" s="577"/>
      <c r="BF51" s="578"/>
      <c r="BG51" s="579"/>
      <c r="BH51" s="579"/>
      <c r="BI51" s="579"/>
      <c r="BJ51" s="580"/>
    </row>
    <row r="52" spans="2:62" ht="20.25" customHeight="1" x14ac:dyDescent="0.7">
      <c r="B52" s="588"/>
      <c r="C52" s="591"/>
      <c r="D52" s="527"/>
      <c r="E52" s="162"/>
      <c r="F52" s="163" t="str">
        <f>C51</f>
        <v>介護職員</v>
      </c>
      <c r="G52" s="162"/>
      <c r="H52" s="163" t="str">
        <f>I51</f>
        <v>A</v>
      </c>
      <c r="I52" s="520"/>
      <c r="J52" s="521"/>
      <c r="K52" s="525"/>
      <c r="L52" s="526"/>
      <c r="M52" s="526"/>
      <c r="N52" s="527"/>
      <c r="O52" s="571"/>
      <c r="P52" s="572"/>
      <c r="Q52" s="572"/>
      <c r="R52" s="572"/>
      <c r="S52" s="573"/>
      <c r="T52" s="185" t="s">
        <v>210</v>
      </c>
      <c r="U52" s="119"/>
      <c r="V52" s="186"/>
      <c r="W52" s="172">
        <f>IF(W51="","",VLOOKUP(W51,【記載例】シフト記号表!$C$6:$L$47,10,FALSE))</f>
        <v>8</v>
      </c>
      <c r="X52" s="173" t="str">
        <f>IF(X51="","",VLOOKUP(X51,【記載例】シフト記号表!$C$6:$L$47,10,FALSE))</f>
        <v/>
      </c>
      <c r="Y52" s="173">
        <f>IF(Y51="","",VLOOKUP(Y51,【記載例】シフト記号表!$C$6:$L$47,10,FALSE))</f>
        <v>8</v>
      </c>
      <c r="Z52" s="173">
        <f>IF(Z51="","",VLOOKUP(Z51,【記載例】シフト記号表!$C$6:$L$47,10,FALSE))</f>
        <v>7.9999999999999982</v>
      </c>
      <c r="AA52" s="173">
        <f>IF(AA51="","",VLOOKUP(AA51,【記載例】シフト記号表!$C$6:$L$47,10,FALSE))</f>
        <v>7.9999999999999982</v>
      </c>
      <c r="AB52" s="173">
        <f>IF(AB51="","",VLOOKUP(AB51,【記載例】シフト記号表!$C$6:$L$47,10,FALSE))</f>
        <v>7.9999999999999982</v>
      </c>
      <c r="AC52" s="174" t="str">
        <f>IF(AC51="","",VLOOKUP(AC51,【記載例】シフト記号表!$C$6:$L$47,10,FALSE))</f>
        <v/>
      </c>
      <c r="AD52" s="172">
        <f>IF(AD51="","",VLOOKUP(AD51,【記載例】シフト記号表!$C$6:$L$47,10,FALSE))</f>
        <v>8</v>
      </c>
      <c r="AE52" s="173">
        <f>IF(AE51="","",VLOOKUP(AE51,【記載例】シフト記号表!$C$6:$L$47,10,FALSE))</f>
        <v>8</v>
      </c>
      <c r="AF52" s="173">
        <f>IF(AF51="","",VLOOKUP(AF51,【記載例】シフト記号表!$C$6:$L$47,10,FALSE))</f>
        <v>7.9999999999999982</v>
      </c>
      <c r="AG52" s="173" t="str">
        <f>IF(AG51="","",VLOOKUP(AG51,【記載例】シフト記号表!$C$6:$L$47,10,FALSE))</f>
        <v/>
      </c>
      <c r="AH52" s="173">
        <f>IF(AH51="","",VLOOKUP(AH51,【記載例】シフト記号表!$C$6:$L$47,10,FALSE))</f>
        <v>8</v>
      </c>
      <c r="AI52" s="173">
        <f>IF(AI51="","",VLOOKUP(AI51,【記載例】シフト記号表!$C$6:$L$47,10,FALSE))</f>
        <v>8</v>
      </c>
      <c r="AJ52" s="174" t="str">
        <f>IF(AJ51="","",VLOOKUP(AJ51,【記載例】シフト記号表!$C$6:$L$47,10,FALSE))</f>
        <v/>
      </c>
      <c r="AK52" s="172" t="str">
        <f>IF(AK51="","",VLOOKUP(AK51,【記載例】シフト記号表!$C$6:$L$47,10,FALSE))</f>
        <v/>
      </c>
      <c r="AL52" s="173">
        <f>IF(AL51="","",VLOOKUP(AL51,【記載例】シフト記号表!$C$6:$L$47,10,FALSE))</f>
        <v>8</v>
      </c>
      <c r="AM52" s="173">
        <f>IF(AM51="","",VLOOKUP(AM51,【記載例】シフト記号表!$C$6:$L$47,10,FALSE))</f>
        <v>8</v>
      </c>
      <c r="AN52" s="173">
        <f>IF(AN51="","",VLOOKUP(AN51,【記載例】シフト記号表!$C$6:$L$47,10,FALSE))</f>
        <v>7.9999999999999982</v>
      </c>
      <c r="AO52" s="173" t="str">
        <f>IF(AO51="","",VLOOKUP(AO51,【記載例】シフト記号表!$C$6:$L$47,10,FALSE))</f>
        <v/>
      </c>
      <c r="AP52" s="173">
        <f>IF(AP51="","",VLOOKUP(AP51,【記載例】シフト記号表!$C$6:$L$47,10,FALSE))</f>
        <v>8</v>
      </c>
      <c r="AQ52" s="174">
        <f>IF(AQ51="","",VLOOKUP(AQ51,【記載例】シフト記号表!$C$6:$L$47,10,FALSE))</f>
        <v>8</v>
      </c>
      <c r="AR52" s="172">
        <f>IF(AR51="","",VLOOKUP(AR51,【記載例】シフト記号表!$C$6:$L$47,10,FALSE))</f>
        <v>8</v>
      </c>
      <c r="AS52" s="173" t="str">
        <f>IF(AS51="","",VLOOKUP(AS51,【記載例】シフト記号表!$C$6:$L$47,10,FALSE))</f>
        <v/>
      </c>
      <c r="AT52" s="173">
        <f>IF(AT51="","",VLOOKUP(AT51,【記載例】シフト記号表!$C$6:$L$47,10,FALSE))</f>
        <v>8</v>
      </c>
      <c r="AU52" s="173">
        <f>IF(AU51="","",VLOOKUP(AU51,【記載例】シフト記号表!$C$6:$L$47,10,FALSE))</f>
        <v>8</v>
      </c>
      <c r="AV52" s="173">
        <f>IF(AV51="","",VLOOKUP(AV51,【記載例】シフト記号表!$C$6:$L$47,10,FALSE))</f>
        <v>7.9999999999999982</v>
      </c>
      <c r="AW52" s="173" t="str">
        <f>IF(AW51="","",VLOOKUP(AW51,【記載例】シフト記号表!$C$6:$L$47,10,FALSE))</f>
        <v/>
      </c>
      <c r="AX52" s="174">
        <f>IF(AX51="","",VLOOKUP(AX51,【記載例】シフト記号表!$C$6:$L$47,10,FALSE))</f>
        <v>8</v>
      </c>
      <c r="AY52" s="172" t="str">
        <f>IF(AY51="","",VLOOKUP(AY51,【記載例】シフト記号表!$C$6:$L$47,10,FALSE))</f>
        <v/>
      </c>
      <c r="AZ52" s="173" t="str">
        <f>IF(AZ51="","",VLOOKUP(AZ51,【記載例】シフト記号表!$C$6:$L$47,10,FALSE))</f>
        <v/>
      </c>
      <c r="BA52" s="173" t="str">
        <f>IF(BA51="","",VLOOKUP(BA51,【記載例】シフト記号表!$C$6:$L$47,10,FALSE))</f>
        <v/>
      </c>
      <c r="BB52" s="584">
        <f>IF($BE$3="４週",SUM(W52:AX52),IF($BE$3="暦月",SUM(W52:BA52),""))</f>
        <v>160</v>
      </c>
      <c r="BC52" s="585"/>
      <c r="BD52" s="586">
        <f>IF($BE$3="４週",BB52/4,IF($BE$3="暦月",(BB52/($BE$8/7)),""))</f>
        <v>40</v>
      </c>
      <c r="BE52" s="585"/>
      <c r="BF52" s="581"/>
      <c r="BG52" s="582"/>
      <c r="BH52" s="582"/>
      <c r="BI52" s="582"/>
      <c r="BJ52" s="583"/>
    </row>
    <row r="53" spans="2:62" ht="20.25" customHeight="1" x14ac:dyDescent="0.7">
      <c r="B53" s="587">
        <f>B51+1</f>
        <v>19</v>
      </c>
      <c r="C53" s="589" t="s">
        <v>103</v>
      </c>
      <c r="D53" s="590"/>
      <c r="E53" s="164"/>
      <c r="F53" s="165"/>
      <c r="G53" s="164"/>
      <c r="H53" s="165"/>
      <c r="I53" s="592" t="s">
        <v>100</v>
      </c>
      <c r="J53" s="593"/>
      <c r="K53" s="594" t="s">
        <v>90</v>
      </c>
      <c r="L53" s="595"/>
      <c r="M53" s="595"/>
      <c r="N53" s="590"/>
      <c r="O53" s="571" t="s">
        <v>158</v>
      </c>
      <c r="P53" s="572"/>
      <c r="Q53" s="572"/>
      <c r="R53" s="572"/>
      <c r="S53" s="573"/>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574"/>
      <c r="BC53" s="575"/>
      <c r="BD53" s="576"/>
      <c r="BE53" s="577"/>
      <c r="BF53" s="578"/>
      <c r="BG53" s="579"/>
      <c r="BH53" s="579"/>
      <c r="BI53" s="579"/>
      <c r="BJ53" s="580"/>
    </row>
    <row r="54" spans="2:62" ht="20.25" customHeight="1" x14ac:dyDescent="0.7">
      <c r="B54" s="588"/>
      <c r="C54" s="591"/>
      <c r="D54" s="527"/>
      <c r="E54" s="162"/>
      <c r="F54" s="163" t="str">
        <f>C53</f>
        <v>介護職員</v>
      </c>
      <c r="G54" s="162"/>
      <c r="H54" s="163" t="str">
        <f>I53</f>
        <v>C</v>
      </c>
      <c r="I54" s="520"/>
      <c r="J54" s="521"/>
      <c r="K54" s="525"/>
      <c r="L54" s="526"/>
      <c r="M54" s="526"/>
      <c r="N54" s="527"/>
      <c r="O54" s="571"/>
      <c r="P54" s="572"/>
      <c r="Q54" s="572"/>
      <c r="R54" s="572"/>
      <c r="S54" s="573"/>
      <c r="T54" s="185" t="s">
        <v>210</v>
      </c>
      <c r="U54" s="112"/>
      <c r="V54" s="113"/>
      <c r="W54" s="172">
        <f>IF(W53="","",VLOOKUP(W53,【記載例】シフト記号表!$C$6:$L$47,10,FALSE))</f>
        <v>8</v>
      </c>
      <c r="X54" s="173" t="str">
        <f>IF(X53="","",VLOOKUP(X53,【記載例】シフト記号表!$C$6:$L$47,10,FALSE))</f>
        <v/>
      </c>
      <c r="Y54" s="173" t="str">
        <f>IF(Y53="","",VLOOKUP(Y53,【記載例】シフト記号表!$C$6:$L$47,10,FALSE))</f>
        <v/>
      </c>
      <c r="Z54" s="173">
        <f>IF(Z53="","",VLOOKUP(Z53,【記載例】シフト記号表!$C$6:$L$47,10,FALSE))</f>
        <v>8</v>
      </c>
      <c r="AA54" s="173" t="str">
        <f>IF(AA53="","",VLOOKUP(AA53,【記載例】シフト記号表!$C$6:$L$47,10,FALSE))</f>
        <v/>
      </c>
      <c r="AB54" s="173">
        <f>IF(AB53="","",VLOOKUP(AB53,【記載例】シフト記号表!$C$6:$L$47,10,FALSE))</f>
        <v>8</v>
      </c>
      <c r="AC54" s="174">
        <f>IF(AC53="","",VLOOKUP(AC53,【記載例】シフト記号表!$C$6:$L$47,10,FALSE))</f>
        <v>8</v>
      </c>
      <c r="AD54" s="172" t="str">
        <f>IF(AD53="","",VLOOKUP(AD53,【記載例】シフト記号表!$C$6:$L$47,10,FALSE))</f>
        <v/>
      </c>
      <c r="AE54" s="173">
        <f>IF(AE53="","",VLOOKUP(AE53,【記載例】シフト記号表!$C$6:$L$47,10,FALSE))</f>
        <v>8</v>
      </c>
      <c r="AF54" s="173" t="str">
        <f>IF(AF53="","",VLOOKUP(AF53,【記載例】シフト記号表!$C$6:$L$47,10,FALSE))</f>
        <v/>
      </c>
      <c r="AG54" s="173" t="str">
        <f>IF(AG53="","",VLOOKUP(AG53,【記載例】シフト記号表!$C$6:$L$47,10,FALSE))</f>
        <v/>
      </c>
      <c r="AH54" s="173">
        <f>IF(AH53="","",VLOOKUP(AH53,【記載例】シフト記号表!$C$6:$L$47,10,FALSE))</f>
        <v>8</v>
      </c>
      <c r="AI54" s="173">
        <f>IF(AI53="","",VLOOKUP(AI53,【記載例】シフト記号表!$C$6:$L$47,10,FALSE))</f>
        <v>7.9999999999999982</v>
      </c>
      <c r="AJ54" s="174">
        <f>IF(AJ53="","",VLOOKUP(AJ53,【記載例】シフト記号表!$C$6:$L$47,10,FALSE))</f>
        <v>7.9999999999999982</v>
      </c>
      <c r="AK54" s="172">
        <f>IF(AK53="","",VLOOKUP(AK53,【記載例】シフト記号表!$C$6:$L$47,10,FALSE))</f>
        <v>8</v>
      </c>
      <c r="AL54" s="173" t="str">
        <f>IF(AL53="","",VLOOKUP(AL53,【記載例】シフト記号表!$C$6:$L$47,10,FALSE))</f>
        <v/>
      </c>
      <c r="AM54" s="173">
        <f>IF(AM53="","",VLOOKUP(AM53,【記載例】シフト記号表!$C$6:$L$47,10,FALSE))</f>
        <v>8</v>
      </c>
      <c r="AN54" s="173" t="str">
        <f>IF(AN53="","",VLOOKUP(AN53,【記載例】シフト記号表!$C$6:$L$47,10,FALSE))</f>
        <v/>
      </c>
      <c r="AO54" s="173">
        <f>IF(AO53="","",VLOOKUP(AO53,【記載例】シフト記号表!$C$6:$L$47,10,FALSE))</f>
        <v>8</v>
      </c>
      <c r="AP54" s="173" t="str">
        <f>IF(AP53="","",VLOOKUP(AP53,【記載例】シフト記号表!$C$6:$L$47,10,FALSE))</f>
        <v/>
      </c>
      <c r="AQ54" s="174">
        <f>IF(AQ53="","",VLOOKUP(AQ53,【記載例】シフト記号表!$C$6:$L$47,10,FALSE))</f>
        <v>7.9999999999999982</v>
      </c>
      <c r="AR54" s="172">
        <f>IF(AR53="","",VLOOKUP(AR53,【記載例】シフト記号表!$C$6:$L$47,10,FALSE))</f>
        <v>7.9999999999999982</v>
      </c>
      <c r="AS54" s="173">
        <f>IF(AS53="","",VLOOKUP(AS53,【記載例】シフト記号表!$C$6:$L$47,10,FALSE))</f>
        <v>8</v>
      </c>
      <c r="AT54" s="173" t="str">
        <f>IF(AT53="","",VLOOKUP(AT53,【記載例】シフト記号表!$C$6:$L$47,10,FALSE))</f>
        <v/>
      </c>
      <c r="AU54" s="173">
        <f>IF(AU53="","",VLOOKUP(AU53,【記載例】シフト記号表!$C$6:$L$47,10,FALSE))</f>
        <v>8</v>
      </c>
      <c r="AV54" s="173" t="str">
        <f>IF(AV53="","",VLOOKUP(AV53,【記載例】シフト記号表!$C$6:$L$47,10,FALSE))</f>
        <v/>
      </c>
      <c r="AW54" s="173">
        <f>IF(AW53="","",VLOOKUP(AW53,【記載例】シフト記号表!$C$6:$L$47,10,FALSE))</f>
        <v>7.9999999999999982</v>
      </c>
      <c r="AX54" s="174" t="str">
        <f>IF(AX53="","",VLOOKUP(AX53,【記載例】シフト記号表!$C$6:$L$47,10,FALSE))</f>
        <v/>
      </c>
      <c r="AY54" s="172" t="str">
        <f>IF(AY53="","",VLOOKUP(AY53,【記載例】シフト記号表!$C$6:$L$47,10,FALSE))</f>
        <v/>
      </c>
      <c r="AZ54" s="173" t="str">
        <f>IF(AZ53="","",VLOOKUP(AZ53,【記載例】シフト記号表!$C$6:$L$47,10,FALSE))</f>
        <v/>
      </c>
      <c r="BA54" s="173" t="str">
        <f>IF(BA53="","",VLOOKUP(BA53,【記載例】シフト記号表!$C$6:$L$47,10,FALSE))</f>
        <v/>
      </c>
      <c r="BB54" s="584">
        <f>IF($BE$3="４週",SUM(W54:AX54),IF($BE$3="暦月",SUM(W54:BA54),""))</f>
        <v>128</v>
      </c>
      <c r="BC54" s="585"/>
      <c r="BD54" s="586">
        <f>IF($BE$3="４週",BB54/4,IF($BE$3="暦月",(BB54/($BE$8/7)),""))</f>
        <v>32</v>
      </c>
      <c r="BE54" s="585"/>
      <c r="BF54" s="581"/>
      <c r="BG54" s="582"/>
      <c r="BH54" s="582"/>
      <c r="BI54" s="582"/>
      <c r="BJ54" s="583"/>
    </row>
    <row r="55" spans="2:62" ht="20.25" customHeight="1" x14ac:dyDescent="0.7">
      <c r="B55" s="587">
        <f>B53+1</f>
        <v>20</v>
      </c>
      <c r="C55" s="589" t="s">
        <v>103</v>
      </c>
      <c r="D55" s="590"/>
      <c r="E55" s="164"/>
      <c r="F55" s="165"/>
      <c r="G55" s="164"/>
      <c r="H55" s="165"/>
      <c r="I55" s="592" t="s">
        <v>89</v>
      </c>
      <c r="J55" s="593"/>
      <c r="K55" s="594" t="s">
        <v>19</v>
      </c>
      <c r="L55" s="595"/>
      <c r="M55" s="595"/>
      <c r="N55" s="590"/>
      <c r="O55" s="571" t="s">
        <v>159</v>
      </c>
      <c r="P55" s="572"/>
      <c r="Q55" s="572"/>
      <c r="R55" s="572"/>
      <c r="S55" s="573"/>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574"/>
      <c r="BC55" s="575"/>
      <c r="BD55" s="576"/>
      <c r="BE55" s="577"/>
      <c r="BF55" s="578"/>
      <c r="BG55" s="579"/>
      <c r="BH55" s="579"/>
      <c r="BI55" s="579"/>
      <c r="BJ55" s="580"/>
    </row>
    <row r="56" spans="2:62" ht="20.25" customHeight="1" x14ac:dyDescent="0.7">
      <c r="B56" s="588"/>
      <c r="C56" s="591"/>
      <c r="D56" s="527"/>
      <c r="E56" s="162"/>
      <c r="F56" s="163" t="str">
        <f>C55</f>
        <v>介護職員</v>
      </c>
      <c r="G56" s="162"/>
      <c r="H56" s="163" t="str">
        <f>I55</f>
        <v>A</v>
      </c>
      <c r="I56" s="520"/>
      <c r="J56" s="521"/>
      <c r="K56" s="525"/>
      <c r="L56" s="526"/>
      <c r="M56" s="526"/>
      <c r="N56" s="527"/>
      <c r="O56" s="571"/>
      <c r="P56" s="572"/>
      <c r="Q56" s="572"/>
      <c r="R56" s="572"/>
      <c r="S56" s="573"/>
      <c r="T56" s="185" t="s">
        <v>210</v>
      </c>
      <c r="U56" s="119"/>
      <c r="V56" s="186"/>
      <c r="W56" s="172">
        <f>IF(W55="","",VLOOKUP(W55,【記載例】シフト記号表!$C$6:$L$47,10,FALSE))</f>
        <v>8</v>
      </c>
      <c r="X56" s="173">
        <f>IF(X55="","",VLOOKUP(X55,【記載例】シフト記号表!$C$6:$L$47,10,FALSE))</f>
        <v>8</v>
      </c>
      <c r="Y56" s="173">
        <f>IF(Y55="","",VLOOKUP(Y55,【記載例】シフト記号表!$C$6:$L$47,10,FALSE))</f>
        <v>7.9999999999999982</v>
      </c>
      <c r="Z56" s="173">
        <f>IF(Z55="","",VLOOKUP(Z55,【記載例】シフト記号表!$C$6:$L$47,10,FALSE))</f>
        <v>7.9999999999999982</v>
      </c>
      <c r="AA56" s="173" t="str">
        <f>IF(AA55="","",VLOOKUP(AA55,【記載例】シフト記号表!$C$6:$L$47,10,FALSE))</f>
        <v/>
      </c>
      <c r="AB56" s="173">
        <f>IF(AB55="","",VLOOKUP(AB55,【記載例】シフト記号表!$C$6:$L$47,10,FALSE))</f>
        <v>8</v>
      </c>
      <c r="AC56" s="174" t="str">
        <f>IF(AC55="","",VLOOKUP(AC55,【記載例】シフト記号表!$C$6:$L$47,10,FALSE))</f>
        <v/>
      </c>
      <c r="AD56" s="172" t="str">
        <f>IF(AD55="","",VLOOKUP(AD55,【記載例】シフト記号表!$C$6:$L$47,10,FALSE))</f>
        <v/>
      </c>
      <c r="AE56" s="173">
        <f>IF(AE55="","",VLOOKUP(AE55,【記載例】シフト記号表!$C$6:$L$47,10,FALSE))</f>
        <v>8</v>
      </c>
      <c r="AF56" s="173">
        <f>IF(AF55="","",VLOOKUP(AF55,【記載例】シフト記号表!$C$6:$L$47,10,FALSE))</f>
        <v>8</v>
      </c>
      <c r="AG56" s="173">
        <f>IF(AG55="","",VLOOKUP(AG55,【記載例】シフト記号表!$C$6:$L$47,10,FALSE))</f>
        <v>7.9999999999999982</v>
      </c>
      <c r="AH56" s="173">
        <f>IF(AH55="","",VLOOKUP(AH55,【記載例】シフト記号表!$C$6:$L$47,10,FALSE))</f>
        <v>7.9999999999999982</v>
      </c>
      <c r="AI56" s="173" t="str">
        <f>IF(AI55="","",VLOOKUP(AI55,【記載例】シフト記号表!$C$6:$L$47,10,FALSE))</f>
        <v/>
      </c>
      <c r="AJ56" s="174">
        <f>IF(AJ55="","",VLOOKUP(AJ55,【記載例】シフト記号表!$C$6:$L$47,10,FALSE))</f>
        <v>8</v>
      </c>
      <c r="AK56" s="172">
        <f>IF(AK55="","",VLOOKUP(AK55,【記載例】シフト記号表!$C$6:$L$47,10,FALSE))</f>
        <v>8</v>
      </c>
      <c r="AL56" s="173" t="str">
        <f>IF(AL55="","",VLOOKUP(AL55,【記載例】シフト記号表!$C$6:$L$47,10,FALSE))</f>
        <v/>
      </c>
      <c r="AM56" s="173">
        <f>IF(AM55="","",VLOOKUP(AM55,【記載例】シフト記号表!$C$6:$L$47,10,FALSE))</f>
        <v>8</v>
      </c>
      <c r="AN56" s="173">
        <f>IF(AN55="","",VLOOKUP(AN55,【記載例】シフト記号表!$C$6:$L$47,10,FALSE))</f>
        <v>8</v>
      </c>
      <c r="AO56" s="173">
        <f>IF(AO55="","",VLOOKUP(AO55,【記載例】シフト記号表!$C$6:$L$47,10,FALSE))</f>
        <v>7.9999999999999982</v>
      </c>
      <c r="AP56" s="173">
        <f>IF(AP55="","",VLOOKUP(AP55,【記載例】シフト記号表!$C$6:$L$47,10,FALSE))</f>
        <v>7.9999999999999982</v>
      </c>
      <c r="AQ56" s="174" t="str">
        <f>IF(AQ55="","",VLOOKUP(AQ55,【記載例】シフト記号表!$C$6:$L$47,10,FALSE))</f>
        <v/>
      </c>
      <c r="AR56" s="172">
        <f>IF(AR55="","",VLOOKUP(AR55,【記載例】シフト記号表!$C$6:$L$47,10,FALSE))</f>
        <v>8</v>
      </c>
      <c r="AS56" s="173" t="str">
        <f>IF(AS55="","",VLOOKUP(AS55,【記載例】シフト記号表!$C$6:$L$47,10,FALSE))</f>
        <v/>
      </c>
      <c r="AT56" s="173" t="str">
        <f>IF(AT55="","",VLOOKUP(AT55,【記載例】シフト記号表!$C$6:$L$47,10,FALSE))</f>
        <v/>
      </c>
      <c r="AU56" s="173">
        <f>IF(AU55="","",VLOOKUP(AU55,【記載例】シフト記号表!$C$6:$L$47,10,FALSE))</f>
        <v>8</v>
      </c>
      <c r="AV56" s="173">
        <f>IF(AV55="","",VLOOKUP(AV55,【記載例】シフト記号表!$C$6:$L$47,10,FALSE))</f>
        <v>8</v>
      </c>
      <c r="AW56" s="173">
        <f>IF(AW55="","",VLOOKUP(AW55,【記載例】シフト記号表!$C$6:$L$47,10,FALSE))</f>
        <v>7.9999999999999982</v>
      </c>
      <c r="AX56" s="174">
        <f>IF(AX55="","",VLOOKUP(AX55,【記載例】シフト記号表!$C$6:$L$47,10,FALSE))</f>
        <v>7.9999999999999982</v>
      </c>
      <c r="AY56" s="172" t="str">
        <f>IF(AY55="","",VLOOKUP(AY55,【記載例】シフト記号表!$C$6:$L$47,10,FALSE))</f>
        <v/>
      </c>
      <c r="AZ56" s="173" t="str">
        <f>IF(AZ55="","",VLOOKUP(AZ55,【記載例】シフト記号表!$C$6:$L$47,10,FALSE))</f>
        <v/>
      </c>
      <c r="BA56" s="173" t="str">
        <f>IF(BA55="","",VLOOKUP(BA55,【記載例】シフト記号表!$C$6:$L$47,10,FALSE))</f>
        <v/>
      </c>
      <c r="BB56" s="584">
        <f>IF($BE$3="４週",SUM(W56:AX56),IF($BE$3="暦月",SUM(W56:BA56),""))</f>
        <v>160</v>
      </c>
      <c r="BC56" s="585"/>
      <c r="BD56" s="586">
        <f>IF($BE$3="４週",BB56/4,IF($BE$3="暦月",(BB56/($BE$8/7)),""))</f>
        <v>40</v>
      </c>
      <c r="BE56" s="585"/>
      <c r="BF56" s="581"/>
      <c r="BG56" s="582"/>
      <c r="BH56" s="582"/>
      <c r="BI56" s="582"/>
      <c r="BJ56" s="583"/>
    </row>
    <row r="57" spans="2:62" ht="20.25" customHeight="1" x14ac:dyDescent="0.7">
      <c r="B57" s="587">
        <f>B55+1</f>
        <v>21</v>
      </c>
      <c r="C57" s="589" t="s">
        <v>103</v>
      </c>
      <c r="D57" s="590"/>
      <c r="E57" s="162"/>
      <c r="F57" s="163"/>
      <c r="G57" s="162"/>
      <c r="H57" s="163"/>
      <c r="I57" s="592" t="s">
        <v>89</v>
      </c>
      <c r="J57" s="593"/>
      <c r="K57" s="594" t="s">
        <v>90</v>
      </c>
      <c r="L57" s="595"/>
      <c r="M57" s="595"/>
      <c r="N57" s="590"/>
      <c r="O57" s="571" t="s">
        <v>160</v>
      </c>
      <c r="P57" s="572"/>
      <c r="Q57" s="572"/>
      <c r="R57" s="572"/>
      <c r="S57" s="573"/>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574"/>
      <c r="BC57" s="575"/>
      <c r="BD57" s="576"/>
      <c r="BE57" s="577"/>
      <c r="BF57" s="578"/>
      <c r="BG57" s="579"/>
      <c r="BH57" s="579"/>
      <c r="BI57" s="579"/>
      <c r="BJ57" s="580"/>
    </row>
    <row r="58" spans="2:62" ht="20.25" customHeight="1" x14ac:dyDescent="0.7">
      <c r="B58" s="588"/>
      <c r="C58" s="591"/>
      <c r="D58" s="527"/>
      <c r="E58" s="162"/>
      <c r="F58" s="163" t="str">
        <f>C57</f>
        <v>介護職員</v>
      </c>
      <c r="G58" s="162"/>
      <c r="H58" s="163" t="str">
        <f>I57</f>
        <v>A</v>
      </c>
      <c r="I58" s="520"/>
      <c r="J58" s="521"/>
      <c r="K58" s="525"/>
      <c r="L58" s="526"/>
      <c r="M58" s="526"/>
      <c r="N58" s="527"/>
      <c r="O58" s="571"/>
      <c r="P58" s="572"/>
      <c r="Q58" s="572"/>
      <c r="R58" s="572"/>
      <c r="S58" s="573"/>
      <c r="T58" s="185" t="s">
        <v>210</v>
      </c>
      <c r="U58" s="119"/>
      <c r="V58" s="186"/>
      <c r="W58" s="172" t="str">
        <f>IF(W57="","",VLOOKUP(W57,【記載例】シフト記号表!$C$6:$L$47,10,FALSE))</f>
        <v/>
      </c>
      <c r="X58" s="173">
        <f>IF(X57="","",VLOOKUP(X57,【記載例】シフト記号表!$C$6:$L$47,10,FALSE))</f>
        <v>8</v>
      </c>
      <c r="Y58" s="173">
        <f>IF(Y57="","",VLOOKUP(Y57,【記載例】シフト記号表!$C$6:$L$47,10,FALSE))</f>
        <v>8</v>
      </c>
      <c r="Z58" s="173">
        <f>IF(Z57="","",VLOOKUP(Z57,【記載例】シフト記号表!$C$6:$L$47,10,FALSE))</f>
        <v>8</v>
      </c>
      <c r="AA58" s="173">
        <f>IF(AA57="","",VLOOKUP(AA57,【記載例】シフト記号表!$C$6:$L$47,10,FALSE))</f>
        <v>7.9999999999999982</v>
      </c>
      <c r="AB58" s="173" t="str">
        <f>IF(AB57="","",VLOOKUP(AB57,【記載例】シフト記号表!$C$6:$L$47,10,FALSE))</f>
        <v/>
      </c>
      <c r="AC58" s="174">
        <f>IF(AC57="","",VLOOKUP(AC57,【記載例】シフト記号表!$C$6:$L$47,10,FALSE))</f>
        <v>8</v>
      </c>
      <c r="AD58" s="172">
        <f>IF(AD57="","",VLOOKUP(AD57,【記載例】シフト記号表!$C$6:$L$47,10,FALSE))</f>
        <v>8</v>
      </c>
      <c r="AE58" s="173" t="str">
        <f>IF(AE57="","",VLOOKUP(AE57,【記載例】シフト記号表!$C$6:$L$47,10,FALSE))</f>
        <v/>
      </c>
      <c r="AF58" s="173">
        <f>IF(AF57="","",VLOOKUP(AF57,【記載例】シフト記号表!$C$6:$L$47,10,FALSE))</f>
        <v>8</v>
      </c>
      <c r="AG58" s="173">
        <f>IF(AG57="","",VLOOKUP(AG57,【記載例】シフト記号表!$C$6:$L$47,10,FALSE))</f>
        <v>8</v>
      </c>
      <c r="AH58" s="173">
        <f>IF(AH57="","",VLOOKUP(AH57,【記載例】シフト記号表!$C$6:$L$47,10,FALSE))</f>
        <v>8</v>
      </c>
      <c r="AI58" s="173">
        <f>IF(AI57="","",VLOOKUP(AI57,【記載例】シフト記号表!$C$6:$L$47,10,FALSE))</f>
        <v>7.9999999999999982</v>
      </c>
      <c r="AJ58" s="174" t="str">
        <f>IF(AJ57="","",VLOOKUP(AJ57,【記載例】シフト記号表!$C$6:$L$47,10,FALSE))</f>
        <v/>
      </c>
      <c r="AK58" s="172">
        <f>IF(AK57="","",VLOOKUP(AK57,【記載例】シフト記号表!$C$6:$L$47,10,FALSE))</f>
        <v>8</v>
      </c>
      <c r="AL58" s="173">
        <f>IF(AL57="","",VLOOKUP(AL57,【記載例】シフト記号表!$C$6:$L$47,10,FALSE))</f>
        <v>7.9999999999999982</v>
      </c>
      <c r="AM58" s="173" t="str">
        <f>IF(AM57="","",VLOOKUP(AM57,【記載例】シフト記号表!$C$6:$L$47,10,FALSE))</f>
        <v/>
      </c>
      <c r="AN58" s="173">
        <f>IF(AN57="","",VLOOKUP(AN57,【記載例】シフト記号表!$C$6:$L$47,10,FALSE))</f>
        <v>8</v>
      </c>
      <c r="AO58" s="173">
        <f>IF(AO57="","",VLOOKUP(AO57,【記載例】シフト記号表!$C$6:$L$47,10,FALSE))</f>
        <v>8</v>
      </c>
      <c r="AP58" s="173">
        <f>IF(AP57="","",VLOOKUP(AP57,【記載例】シフト記号表!$C$6:$L$47,10,FALSE))</f>
        <v>8</v>
      </c>
      <c r="AQ58" s="174" t="str">
        <f>IF(AQ57="","",VLOOKUP(AQ57,【記載例】シフト記号表!$C$6:$L$47,10,FALSE))</f>
        <v/>
      </c>
      <c r="AR58" s="172" t="str">
        <f>IF(AR57="","",VLOOKUP(AR57,【記載例】シフト記号表!$C$6:$L$47,10,FALSE))</f>
        <v/>
      </c>
      <c r="AS58" s="173">
        <f>IF(AS57="","",VLOOKUP(AS57,【記載例】シフト記号表!$C$6:$L$47,10,FALSE))</f>
        <v>8</v>
      </c>
      <c r="AT58" s="173">
        <f>IF(AT57="","",VLOOKUP(AT57,【記載例】シフト記号表!$C$6:$L$47,10,FALSE))</f>
        <v>7.9999999999999982</v>
      </c>
      <c r="AU58" s="173" t="str">
        <f>IF(AU57="","",VLOOKUP(AU57,【記載例】シフト記号表!$C$6:$L$47,10,FALSE))</f>
        <v/>
      </c>
      <c r="AV58" s="173">
        <f>IF(AV57="","",VLOOKUP(AV57,【記載例】シフト記号表!$C$6:$L$47,10,FALSE))</f>
        <v>8</v>
      </c>
      <c r="AW58" s="173">
        <f>IF(AW57="","",VLOOKUP(AW57,【記載例】シフト記号表!$C$6:$L$47,10,FALSE))</f>
        <v>8</v>
      </c>
      <c r="AX58" s="174">
        <f>IF(AX57="","",VLOOKUP(AX57,【記載例】シフト記号表!$C$6:$L$47,10,FALSE))</f>
        <v>8</v>
      </c>
      <c r="AY58" s="172" t="str">
        <f>IF(AY57="","",VLOOKUP(AY57,【記載例】シフト記号表!$C$6:$L$47,10,FALSE))</f>
        <v/>
      </c>
      <c r="AZ58" s="173" t="str">
        <f>IF(AZ57="","",VLOOKUP(AZ57,【記載例】シフト記号表!$C$6:$L$47,10,FALSE))</f>
        <v/>
      </c>
      <c r="BA58" s="173" t="str">
        <f>IF(BA57="","",VLOOKUP(BA57,【記載例】シフト記号表!$C$6:$L$47,10,FALSE))</f>
        <v/>
      </c>
      <c r="BB58" s="584">
        <f>IF($BE$3="４週",SUM(W58:AX58),IF($BE$3="暦月",SUM(W58:BA58),""))</f>
        <v>160</v>
      </c>
      <c r="BC58" s="585"/>
      <c r="BD58" s="586">
        <f>IF($BE$3="４週",BB58/4,IF($BE$3="暦月",(BB58/($BE$8/7)),""))</f>
        <v>40</v>
      </c>
      <c r="BE58" s="585"/>
      <c r="BF58" s="581"/>
      <c r="BG58" s="582"/>
      <c r="BH58" s="582"/>
      <c r="BI58" s="582"/>
      <c r="BJ58" s="583"/>
    </row>
    <row r="59" spans="2:62" ht="20.25" customHeight="1" x14ac:dyDescent="0.7">
      <c r="B59" s="587">
        <f>B57+1</f>
        <v>22</v>
      </c>
      <c r="C59" s="589" t="s">
        <v>103</v>
      </c>
      <c r="D59" s="590"/>
      <c r="E59" s="162"/>
      <c r="F59" s="163"/>
      <c r="G59" s="162"/>
      <c r="H59" s="163"/>
      <c r="I59" s="592" t="s">
        <v>89</v>
      </c>
      <c r="J59" s="593"/>
      <c r="K59" s="594" t="s">
        <v>90</v>
      </c>
      <c r="L59" s="595"/>
      <c r="M59" s="595"/>
      <c r="N59" s="590"/>
      <c r="O59" s="571" t="s">
        <v>161</v>
      </c>
      <c r="P59" s="572"/>
      <c r="Q59" s="572"/>
      <c r="R59" s="572"/>
      <c r="S59" s="573"/>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574"/>
      <c r="BC59" s="575"/>
      <c r="BD59" s="576"/>
      <c r="BE59" s="577"/>
      <c r="BF59" s="578"/>
      <c r="BG59" s="579"/>
      <c r="BH59" s="579"/>
      <c r="BI59" s="579"/>
      <c r="BJ59" s="580"/>
    </row>
    <row r="60" spans="2:62" ht="20.25" customHeight="1" x14ac:dyDescent="0.7">
      <c r="B60" s="588"/>
      <c r="C60" s="591"/>
      <c r="D60" s="527"/>
      <c r="E60" s="162"/>
      <c r="F60" s="163" t="str">
        <f>C59</f>
        <v>介護職員</v>
      </c>
      <c r="G60" s="162"/>
      <c r="H60" s="163" t="str">
        <f>I59</f>
        <v>A</v>
      </c>
      <c r="I60" s="520"/>
      <c r="J60" s="521"/>
      <c r="K60" s="525"/>
      <c r="L60" s="526"/>
      <c r="M60" s="526"/>
      <c r="N60" s="527"/>
      <c r="O60" s="571"/>
      <c r="P60" s="572"/>
      <c r="Q60" s="572"/>
      <c r="R60" s="572"/>
      <c r="S60" s="573"/>
      <c r="T60" s="185" t="s">
        <v>210</v>
      </c>
      <c r="U60" s="119"/>
      <c r="V60" s="186"/>
      <c r="W60" s="172">
        <f>IF(W59="","",VLOOKUP(W59,【記載例】シフト記号表!$C$6:$L$47,10,FALSE))</f>
        <v>8</v>
      </c>
      <c r="X60" s="173" t="str">
        <f>IF(X59="","",VLOOKUP(X59,【記載例】シフト記号表!$C$6:$L$47,10,FALSE))</f>
        <v/>
      </c>
      <c r="Y60" s="173">
        <f>IF(Y59="","",VLOOKUP(Y59,【記載例】シフト記号表!$C$6:$L$47,10,FALSE))</f>
        <v>8</v>
      </c>
      <c r="Z60" s="173">
        <f>IF(Z59="","",VLOOKUP(Z59,【記載例】シフト記号表!$C$6:$L$47,10,FALSE))</f>
        <v>8</v>
      </c>
      <c r="AA60" s="173">
        <f>IF(AA59="","",VLOOKUP(AA59,【記載例】シフト記号表!$C$6:$L$47,10,FALSE))</f>
        <v>8</v>
      </c>
      <c r="AB60" s="173">
        <f>IF(AB59="","",VLOOKUP(AB59,【記載例】シフト記号表!$C$6:$L$47,10,FALSE))</f>
        <v>7.9999999999999982</v>
      </c>
      <c r="AC60" s="174" t="str">
        <f>IF(AC59="","",VLOOKUP(AC59,【記載例】シフト記号表!$C$6:$L$47,10,FALSE))</f>
        <v/>
      </c>
      <c r="AD60" s="172">
        <f>IF(AD59="","",VLOOKUP(AD59,【記載例】シフト記号表!$C$6:$L$47,10,FALSE))</f>
        <v>7.9999999999999982</v>
      </c>
      <c r="AE60" s="173">
        <f>IF(AE59="","",VLOOKUP(AE59,【記載例】シフト記号表!$C$6:$L$47,10,FALSE))</f>
        <v>8</v>
      </c>
      <c r="AF60" s="173" t="str">
        <f>IF(AF59="","",VLOOKUP(AF59,【記載例】シフト記号表!$C$6:$L$47,10,FALSE))</f>
        <v/>
      </c>
      <c r="AG60" s="173">
        <f>IF(AG59="","",VLOOKUP(AG59,【記載例】シフト記号表!$C$6:$L$47,10,FALSE))</f>
        <v>8</v>
      </c>
      <c r="AH60" s="173">
        <f>IF(AH59="","",VLOOKUP(AH59,【記載例】シフト記号表!$C$6:$L$47,10,FALSE))</f>
        <v>8</v>
      </c>
      <c r="AI60" s="173">
        <f>IF(AI59="","",VLOOKUP(AI59,【記載例】シフト記号表!$C$6:$L$47,10,FALSE))</f>
        <v>8</v>
      </c>
      <c r="AJ60" s="174" t="str">
        <f>IF(AJ59="","",VLOOKUP(AJ59,【記載例】シフト記号表!$C$6:$L$47,10,FALSE))</f>
        <v/>
      </c>
      <c r="AK60" s="172">
        <f>IF(AK59="","",VLOOKUP(AK59,【記載例】シフト記号表!$C$6:$L$47,10,FALSE))</f>
        <v>7.9999999999999982</v>
      </c>
      <c r="AL60" s="173">
        <f>IF(AL59="","",VLOOKUP(AL59,【記載例】シフト記号表!$C$6:$L$47,10,FALSE))</f>
        <v>8</v>
      </c>
      <c r="AM60" s="173" t="str">
        <f>IF(AM59="","",VLOOKUP(AM59,【記載例】シフト記号表!$C$6:$L$47,10,FALSE))</f>
        <v/>
      </c>
      <c r="AN60" s="173" t="str">
        <f>IF(AN59="","",VLOOKUP(AN59,【記載例】シフト記号表!$C$6:$L$47,10,FALSE))</f>
        <v/>
      </c>
      <c r="AO60" s="173">
        <f>IF(AO59="","",VLOOKUP(AO59,【記載例】シフト記号表!$C$6:$L$47,10,FALSE))</f>
        <v>8</v>
      </c>
      <c r="AP60" s="173">
        <f>IF(AP59="","",VLOOKUP(AP59,【記載例】シフト記号表!$C$6:$L$47,10,FALSE))</f>
        <v>8</v>
      </c>
      <c r="AQ60" s="174">
        <f>IF(AQ59="","",VLOOKUP(AQ59,【記載例】シフト記号表!$C$6:$L$47,10,FALSE))</f>
        <v>7.9999999999999982</v>
      </c>
      <c r="AR60" s="172">
        <f>IF(AR59="","",VLOOKUP(AR59,【記載例】シフト記号表!$C$6:$L$47,10,FALSE))</f>
        <v>7.9999999999999982</v>
      </c>
      <c r="AS60" s="173" t="str">
        <f>IF(AS59="","",VLOOKUP(AS59,【記載例】シフト記号表!$C$6:$L$47,10,FALSE))</f>
        <v/>
      </c>
      <c r="AT60" s="173">
        <f>IF(AT59="","",VLOOKUP(AT59,【記載例】シフト記号表!$C$6:$L$47,10,FALSE))</f>
        <v>8</v>
      </c>
      <c r="AU60" s="173">
        <f>IF(AU59="","",VLOOKUP(AU59,【記載例】シフト記号表!$C$6:$L$47,10,FALSE))</f>
        <v>7.9999999999999982</v>
      </c>
      <c r="AV60" s="173" t="str">
        <f>IF(AV59="","",VLOOKUP(AV59,【記載例】シフト記号表!$C$6:$L$47,10,FALSE))</f>
        <v/>
      </c>
      <c r="AW60" s="173">
        <f>IF(AW59="","",VLOOKUP(AW59,【記載例】シフト記号表!$C$6:$L$47,10,FALSE))</f>
        <v>8</v>
      </c>
      <c r="AX60" s="174">
        <f>IF(AX59="","",VLOOKUP(AX59,【記載例】シフト記号表!$C$6:$L$47,10,FALSE))</f>
        <v>8</v>
      </c>
      <c r="AY60" s="172" t="str">
        <f>IF(AY59="","",VLOOKUP(AY59,【記載例】シフト記号表!$C$6:$L$47,10,FALSE))</f>
        <v/>
      </c>
      <c r="AZ60" s="173" t="str">
        <f>IF(AZ59="","",VLOOKUP(AZ59,【記載例】シフト記号表!$C$6:$L$47,10,FALSE))</f>
        <v/>
      </c>
      <c r="BA60" s="173" t="str">
        <f>IF(BA59="","",VLOOKUP(BA59,【記載例】シフト記号表!$C$6:$L$47,10,FALSE))</f>
        <v/>
      </c>
      <c r="BB60" s="584">
        <f>IF($BE$3="４週",SUM(W60:AX60),IF($BE$3="暦月",SUM(W60:BA60),""))</f>
        <v>160</v>
      </c>
      <c r="BC60" s="585"/>
      <c r="BD60" s="586">
        <f>IF($BE$3="４週",BB60/4,IF($BE$3="暦月",(BB60/($BE$8/7)),""))</f>
        <v>40</v>
      </c>
      <c r="BE60" s="585"/>
      <c r="BF60" s="581"/>
      <c r="BG60" s="582"/>
      <c r="BH60" s="582"/>
      <c r="BI60" s="582"/>
      <c r="BJ60" s="583"/>
    </row>
    <row r="61" spans="2:62" ht="20.25" customHeight="1" x14ac:dyDescent="0.7">
      <c r="B61" s="587">
        <f>B59+1</f>
        <v>23</v>
      </c>
      <c r="C61" s="589" t="s">
        <v>103</v>
      </c>
      <c r="D61" s="590"/>
      <c r="E61" s="162"/>
      <c r="F61" s="163"/>
      <c r="G61" s="162"/>
      <c r="H61" s="163"/>
      <c r="I61" s="592" t="s">
        <v>89</v>
      </c>
      <c r="J61" s="593"/>
      <c r="K61" s="594" t="s">
        <v>90</v>
      </c>
      <c r="L61" s="595"/>
      <c r="M61" s="595"/>
      <c r="N61" s="590"/>
      <c r="O61" s="571" t="s">
        <v>162</v>
      </c>
      <c r="P61" s="572"/>
      <c r="Q61" s="572"/>
      <c r="R61" s="572"/>
      <c r="S61" s="573"/>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574"/>
      <c r="BC61" s="575"/>
      <c r="BD61" s="576"/>
      <c r="BE61" s="577"/>
      <c r="BF61" s="578"/>
      <c r="BG61" s="579"/>
      <c r="BH61" s="579"/>
      <c r="BI61" s="579"/>
      <c r="BJ61" s="580"/>
    </row>
    <row r="62" spans="2:62" ht="20.25" customHeight="1" x14ac:dyDescent="0.7">
      <c r="B62" s="588"/>
      <c r="C62" s="591"/>
      <c r="D62" s="527"/>
      <c r="E62" s="162"/>
      <c r="F62" s="163" t="str">
        <f>C61</f>
        <v>介護職員</v>
      </c>
      <c r="G62" s="162"/>
      <c r="H62" s="163" t="str">
        <f>I61</f>
        <v>A</v>
      </c>
      <c r="I62" s="520"/>
      <c r="J62" s="521"/>
      <c r="K62" s="525"/>
      <c r="L62" s="526"/>
      <c r="M62" s="526"/>
      <c r="N62" s="527"/>
      <c r="O62" s="571"/>
      <c r="P62" s="572"/>
      <c r="Q62" s="572"/>
      <c r="R62" s="572"/>
      <c r="S62" s="573"/>
      <c r="T62" s="185" t="s">
        <v>210</v>
      </c>
      <c r="U62" s="119"/>
      <c r="V62" s="186"/>
      <c r="W62" s="172">
        <f>IF(W61="","",VLOOKUP(W61,【記載例】シフト記号表!$C$6:$L$47,10,FALSE))</f>
        <v>7.9999999999999982</v>
      </c>
      <c r="X62" s="173">
        <f>IF(X61="","",VLOOKUP(X61,【記載例】シフト記号表!$C$6:$L$47,10,FALSE))</f>
        <v>8</v>
      </c>
      <c r="Y62" s="173" t="str">
        <f>IF(Y61="","",VLOOKUP(Y61,【記載例】シフト記号表!$C$6:$L$47,10,FALSE))</f>
        <v/>
      </c>
      <c r="Z62" s="173">
        <f>IF(Z61="","",VLOOKUP(Z61,【記載例】シフト記号表!$C$6:$L$47,10,FALSE))</f>
        <v>8</v>
      </c>
      <c r="AA62" s="173">
        <f>IF(AA61="","",VLOOKUP(AA61,【記載例】シフト記号表!$C$6:$L$47,10,FALSE))</f>
        <v>8</v>
      </c>
      <c r="AB62" s="173" t="str">
        <f>IF(AB61="","",VLOOKUP(AB61,【記載例】シフト記号表!$C$6:$L$47,10,FALSE))</f>
        <v/>
      </c>
      <c r="AC62" s="174">
        <f>IF(AC61="","",VLOOKUP(AC61,【記載例】シフト記号表!$C$6:$L$47,10,FALSE))</f>
        <v>7.9999999999999982</v>
      </c>
      <c r="AD62" s="172">
        <f>IF(AD61="","",VLOOKUP(AD61,【記載例】シフト記号表!$C$6:$L$47,10,FALSE))</f>
        <v>8</v>
      </c>
      <c r="AE62" s="173">
        <f>IF(AE61="","",VLOOKUP(AE61,【記載例】シフト記号表!$C$6:$L$47,10,FALSE))</f>
        <v>8</v>
      </c>
      <c r="AF62" s="173">
        <f>IF(AF61="","",VLOOKUP(AF61,【記載例】シフト記号表!$C$6:$L$47,10,FALSE))</f>
        <v>7.9999999999999982</v>
      </c>
      <c r="AG62" s="173" t="str">
        <f>IF(AG61="","",VLOOKUP(AG61,【記載例】シフト記号表!$C$6:$L$47,10,FALSE))</f>
        <v/>
      </c>
      <c r="AH62" s="173">
        <f>IF(AH61="","",VLOOKUP(AH61,【記載例】シフト記号表!$C$6:$L$47,10,FALSE))</f>
        <v>8</v>
      </c>
      <c r="AI62" s="173">
        <f>IF(AI61="","",VLOOKUP(AI61,【記載例】シフト記号表!$C$6:$L$47,10,FALSE))</f>
        <v>8</v>
      </c>
      <c r="AJ62" s="174" t="str">
        <f>IF(AJ61="","",VLOOKUP(AJ61,【記載例】シフト記号表!$C$6:$L$47,10,FALSE))</f>
        <v/>
      </c>
      <c r="AK62" s="172">
        <f>IF(AK61="","",VLOOKUP(AK61,【記載例】シフト記号表!$C$6:$L$47,10,FALSE))</f>
        <v>8</v>
      </c>
      <c r="AL62" s="173" t="str">
        <f>IF(AL61="","",VLOOKUP(AL61,【記載例】シフト記号表!$C$6:$L$47,10,FALSE))</f>
        <v/>
      </c>
      <c r="AM62" s="173">
        <f>IF(AM61="","",VLOOKUP(AM61,【記載例】シフト記号表!$C$6:$L$47,10,FALSE))</f>
        <v>8</v>
      </c>
      <c r="AN62" s="173">
        <f>IF(AN61="","",VLOOKUP(AN61,【記載例】シフト記号表!$C$6:$L$47,10,FALSE))</f>
        <v>8</v>
      </c>
      <c r="AO62" s="173" t="str">
        <f>IF(AO61="","",VLOOKUP(AO61,【記載例】シフト記号表!$C$6:$L$47,10,FALSE))</f>
        <v/>
      </c>
      <c r="AP62" s="173">
        <f>IF(AP61="","",VLOOKUP(AP61,【記載例】シフト記号表!$C$6:$L$47,10,FALSE))</f>
        <v>8</v>
      </c>
      <c r="AQ62" s="174">
        <f>IF(AQ61="","",VLOOKUP(AQ61,【記載例】シフト記号表!$C$6:$L$47,10,FALSE))</f>
        <v>8</v>
      </c>
      <c r="AR62" s="172">
        <f>IF(AR61="","",VLOOKUP(AR61,【記載例】シフト記号表!$C$6:$L$47,10,FALSE))</f>
        <v>8</v>
      </c>
      <c r="AS62" s="173">
        <f>IF(AS61="","",VLOOKUP(AS61,【記載例】シフト記号表!$C$6:$L$47,10,FALSE))</f>
        <v>7.9999999999999982</v>
      </c>
      <c r="AT62" s="173" t="str">
        <f>IF(AT61="","",VLOOKUP(AT61,【記載例】シフト記号表!$C$6:$L$47,10,FALSE))</f>
        <v/>
      </c>
      <c r="AU62" s="173">
        <f>IF(AU61="","",VLOOKUP(AU61,【記載例】シフト記号表!$C$6:$L$47,10,FALSE))</f>
        <v>8</v>
      </c>
      <c r="AV62" s="173">
        <f>IF(AV61="","",VLOOKUP(AV61,【記載例】シフト記号表!$C$6:$L$47,10,FALSE))</f>
        <v>8</v>
      </c>
      <c r="AW62" s="173" t="str">
        <f>IF(AW61="","",VLOOKUP(AW61,【記載例】シフト記号表!$C$6:$L$47,10,FALSE))</f>
        <v/>
      </c>
      <c r="AX62" s="174">
        <f>IF(AX61="","",VLOOKUP(AX61,【記載例】シフト記号表!$C$6:$L$47,10,FALSE))</f>
        <v>8</v>
      </c>
      <c r="AY62" s="172" t="str">
        <f>IF(AY61="","",VLOOKUP(AY61,【記載例】シフト記号表!$C$6:$L$47,10,FALSE))</f>
        <v/>
      </c>
      <c r="AZ62" s="173" t="str">
        <f>IF(AZ61="","",VLOOKUP(AZ61,【記載例】シフト記号表!$C$6:$L$47,10,FALSE))</f>
        <v/>
      </c>
      <c r="BA62" s="173" t="str">
        <f>IF(BA61="","",VLOOKUP(BA61,【記載例】シフト記号表!$C$6:$L$47,10,FALSE))</f>
        <v/>
      </c>
      <c r="BB62" s="584">
        <f>IF($BE$3="４週",SUM(W62:AX62),IF($BE$3="暦月",SUM(W62:BA62),""))</f>
        <v>160</v>
      </c>
      <c r="BC62" s="585"/>
      <c r="BD62" s="586">
        <f>IF($BE$3="４週",BB62/4,IF($BE$3="暦月",(BB62/($BE$8/7)),""))</f>
        <v>40</v>
      </c>
      <c r="BE62" s="585"/>
      <c r="BF62" s="581"/>
      <c r="BG62" s="582"/>
      <c r="BH62" s="582"/>
      <c r="BI62" s="582"/>
      <c r="BJ62" s="583"/>
    </row>
    <row r="63" spans="2:62" ht="20.25" customHeight="1" x14ac:dyDescent="0.7">
      <c r="B63" s="587">
        <f>B61+1</f>
        <v>24</v>
      </c>
      <c r="C63" s="589" t="s">
        <v>103</v>
      </c>
      <c r="D63" s="590"/>
      <c r="E63" s="162"/>
      <c r="F63" s="163"/>
      <c r="G63" s="162"/>
      <c r="H63" s="163"/>
      <c r="I63" s="592" t="s">
        <v>100</v>
      </c>
      <c r="J63" s="593"/>
      <c r="K63" s="594" t="s">
        <v>90</v>
      </c>
      <c r="L63" s="595"/>
      <c r="M63" s="595"/>
      <c r="N63" s="590"/>
      <c r="O63" s="571" t="s">
        <v>163</v>
      </c>
      <c r="P63" s="572"/>
      <c r="Q63" s="572"/>
      <c r="R63" s="572"/>
      <c r="S63" s="573"/>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574"/>
      <c r="BC63" s="575"/>
      <c r="BD63" s="576"/>
      <c r="BE63" s="577"/>
      <c r="BF63" s="578"/>
      <c r="BG63" s="579"/>
      <c r="BH63" s="579"/>
      <c r="BI63" s="579"/>
      <c r="BJ63" s="580"/>
    </row>
    <row r="64" spans="2:62" ht="20.25" customHeight="1" x14ac:dyDescent="0.7">
      <c r="B64" s="588"/>
      <c r="C64" s="591"/>
      <c r="D64" s="527"/>
      <c r="E64" s="162"/>
      <c r="F64" s="163" t="str">
        <f>C63</f>
        <v>介護職員</v>
      </c>
      <c r="G64" s="162"/>
      <c r="H64" s="163" t="str">
        <f>I63</f>
        <v>C</v>
      </c>
      <c r="I64" s="520"/>
      <c r="J64" s="521"/>
      <c r="K64" s="525"/>
      <c r="L64" s="526"/>
      <c r="M64" s="526"/>
      <c r="N64" s="527"/>
      <c r="O64" s="571"/>
      <c r="P64" s="572"/>
      <c r="Q64" s="572"/>
      <c r="R64" s="572"/>
      <c r="S64" s="573"/>
      <c r="T64" s="185" t="s">
        <v>210</v>
      </c>
      <c r="U64" s="119"/>
      <c r="V64" s="186"/>
      <c r="W64" s="172" t="str">
        <f>IF(W63="","",VLOOKUP(W63,【記載例】シフト記号表!$C$6:$L$47,10,FALSE))</f>
        <v/>
      </c>
      <c r="X64" s="173">
        <f>IF(X63="","",VLOOKUP(X63,【記載例】シフト記号表!$C$6:$L$47,10,FALSE))</f>
        <v>7.9999999999999982</v>
      </c>
      <c r="Y64" s="173">
        <f>IF(Y63="","",VLOOKUP(Y63,【記載例】シフト記号表!$C$6:$L$47,10,FALSE))</f>
        <v>8</v>
      </c>
      <c r="Z64" s="173" t="str">
        <f>IF(Z63="","",VLOOKUP(Z63,【記載例】シフト記号表!$C$6:$L$47,10,FALSE))</f>
        <v/>
      </c>
      <c r="AA64" s="173">
        <f>IF(AA63="","",VLOOKUP(AA63,【記載例】シフト記号表!$C$6:$L$47,10,FALSE))</f>
        <v>8</v>
      </c>
      <c r="AB64" s="173">
        <f>IF(AB63="","",VLOOKUP(AB63,【記載例】シフト記号表!$C$6:$L$47,10,FALSE))</f>
        <v>8</v>
      </c>
      <c r="AC64" s="174" t="str">
        <f>IF(AC63="","",VLOOKUP(AC63,【記載例】シフト記号表!$C$6:$L$47,10,FALSE))</f>
        <v/>
      </c>
      <c r="AD64" s="172" t="str">
        <f>IF(AD63="","",VLOOKUP(AD63,【記載例】シフト記号表!$C$6:$L$47,10,FALSE))</f>
        <v/>
      </c>
      <c r="AE64" s="173">
        <f>IF(AE63="","",VLOOKUP(AE63,【記載例】シフト記号表!$C$6:$L$47,10,FALSE))</f>
        <v>7.9999999999999982</v>
      </c>
      <c r="AF64" s="173">
        <f>IF(AF63="","",VLOOKUP(AF63,【記載例】シフト記号表!$C$6:$L$47,10,FALSE))</f>
        <v>8</v>
      </c>
      <c r="AG64" s="173">
        <f>IF(AG63="","",VLOOKUP(AG63,【記載例】シフト記号表!$C$6:$L$47,10,FALSE))</f>
        <v>8</v>
      </c>
      <c r="AH64" s="173" t="str">
        <f>IF(AH63="","",VLOOKUP(AH63,【記載例】シフト記号表!$C$6:$L$47,10,FALSE))</f>
        <v/>
      </c>
      <c r="AI64" s="173" t="str">
        <f>IF(AI63="","",VLOOKUP(AI63,【記載例】シフト記号表!$C$6:$L$47,10,FALSE))</f>
        <v/>
      </c>
      <c r="AJ64" s="174">
        <f>IF(AJ63="","",VLOOKUP(AJ63,【記載例】シフト記号表!$C$6:$L$47,10,FALSE))</f>
        <v>7.9999999999999982</v>
      </c>
      <c r="AK64" s="172" t="str">
        <f>IF(AK63="","",VLOOKUP(AK63,【記載例】シフト記号表!$C$6:$L$47,10,FALSE))</f>
        <v/>
      </c>
      <c r="AL64" s="173" t="str">
        <f>IF(AL63="","",VLOOKUP(AL63,【記載例】シフト記号表!$C$6:$L$47,10,FALSE))</f>
        <v/>
      </c>
      <c r="AM64" s="173">
        <f>IF(AM63="","",VLOOKUP(AM63,【記載例】シフト記号表!$C$6:$L$47,10,FALSE))</f>
        <v>7.9999999999999982</v>
      </c>
      <c r="AN64" s="173">
        <f>IF(AN63="","",VLOOKUP(AN63,【記載例】シフト記号表!$C$6:$L$47,10,FALSE))</f>
        <v>7.9999999999999982</v>
      </c>
      <c r="AO64" s="173">
        <f>IF(AO63="","",VLOOKUP(AO63,【記載例】シフト記号表!$C$6:$L$47,10,FALSE))</f>
        <v>8</v>
      </c>
      <c r="AP64" s="173" t="str">
        <f>IF(AP63="","",VLOOKUP(AP63,【記載例】シフト記号表!$C$6:$L$47,10,FALSE))</f>
        <v/>
      </c>
      <c r="AQ64" s="174">
        <f>IF(AQ63="","",VLOOKUP(AQ63,【記載例】シフト記号表!$C$6:$L$47,10,FALSE))</f>
        <v>8</v>
      </c>
      <c r="AR64" s="172" t="str">
        <f>IF(AR63="","",VLOOKUP(AR63,【記載例】シフト記号表!$C$6:$L$47,10,FALSE))</f>
        <v/>
      </c>
      <c r="AS64" s="173">
        <f>IF(AS63="","",VLOOKUP(AS63,【記載例】シフト記号表!$C$6:$L$47,10,FALSE))</f>
        <v>8</v>
      </c>
      <c r="AT64" s="173">
        <f>IF(AT63="","",VLOOKUP(AT63,【記載例】シフト記号表!$C$6:$L$47,10,FALSE))</f>
        <v>8</v>
      </c>
      <c r="AU64" s="173" t="str">
        <f>IF(AU63="","",VLOOKUP(AU63,【記載例】シフト記号表!$C$6:$L$47,10,FALSE))</f>
        <v/>
      </c>
      <c r="AV64" s="173">
        <f>IF(AV63="","",VLOOKUP(AV63,【記載例】シフト記号表!$C$6:$L$47,10,FALSE))</f>
        <v>8</v>
      </c>
      <c r="AW64" s="173">
        <f>IF(AW63="","",VLOOKUP(AW63,【記載例】シフト記号表!$C$6:$L$47,10,FALSE))</f>
        <v>7.9999999999999982</v>
      </c>
      <c r="AX64" s="174" t="str">
        <f>IF(AX63="","",VLOOKUP(AX63,【記載例】シフト記号表!$C$6:$L$47,10,FALSE))</f>
        <v/>
      </c>
      <c r="AY64" s="172" t="str">
        <f>IF(AY63="","",VLOOKUP(AY63,【記載例】シフト記号表!$C$6:$L$47,10,FALSE))</f>
        <v/>
      </c>
      <c r="AZ64" s="173" t="str">
        <f>IF(AZ63="","",VLOOKUP(AZ63,【記載例】シフト記号表!$C$6:$L$47,10,FALSE))</f>
        <v/>
      </c>
      <c r="BA64" s="173" t="str">
        <f>IF(BA63="","",VLOOKUP(BA63,【記載例】シフト記号表!$C$6:$L$47,10,FALSE))</f>
        <v/>
      </c>
      <c r="BB64" s="584">
        <f>IF($BE$3="４週",SUM(W64:AX64),IF($BE$3="暦月",SUM(W64:BA64),""))</f>
        <v>128</v>
      </c>
      <c r="BC64" s="585"/>
      <c r="BD64" s="586">
        <f>IF($BE$3="４週",BB64/4,IF($BE$3="暦月",(BB64/($BE$8/7)),""))</f>
        <v>32</v>
      </c>
      <c r="BE64" s="585"/>
      <c r="BF64" s="581"/>
      <c r="BG64" s="582"/>
      <c r="BH64" s="582"/>
      <c r="BI64" s="582"/>
      <c r="BJ64" s="583"/>
    </row>
    <row r="65" spans="2:62" ht="20.25" customHeight="1" x14ac:dyDescent="0.7">
      <c r="B65" s="587">
        <f>B63+1</f>
        <v>25</v>
      </c>
      <c r="C65" s="589" t="s">
        <v>103</v>
      </c>
      <c r="D65" s="590"/>
      <c r="E65" s="162"/>
      <c r="F65" s="163"/>
      <c r="G65" s="162"/>
      <c r="H65" s="163"/>
      <c r="I65" s="592" t="s">
        <v>89</v>
      </c>
      <c r="J65" s="593"/>
      <c r="K65" s="594" t="s">
        <v>19</v>
      </c>
      <c r="L65" s="595"/>
      <c r="M65" s="595"/>
      <c r="N65" s="590"/>
      <c r="O65" s="571" t="s">
        <v>164</v>
      </c>
      <c r="P65" s="572"/>
      <c r="Q65" s="572"/>
      <c r="R65" s="572"/>
      <c r="S65" s="573"/>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574"/>
      <c r="BC65" s="575"/>
      <c r="BD65" s="576"/>
      <c r="BE65" s="577"/>
      <c r="BF65" s="578"/>
      <c r="BG65" s="579"/>
      <c r="BH65" s="579"/>
      <c r="BI65" s="579"/>
      <c r="BJ65" s="580"/>
    </row>
    <row r="66" spans="2:62" ht="20.25" customHeight="1" x14ac:dyDescent="0.7">
      <c r="B66" s="588"/>
      <c r="C66" s="591"/>
      <c r="D66" s="527"/>
      <c r="E66" s="162"/>
      <c r="F66" s="163" t="str">
        <f>C65</f>
        <v>介護職員</v>
      </c>
      <c r="G66" s="162"/>
      <c r="H66" s="163" t="str">
        <f>I65</f>
        <v>A</v>
      </c>
      <c r="I66" s="520"/>
      <c r="J66" s="521"/>
      <c r="K66" s="525"/>
      <c r="L66" s="526"/>
      <c r="M66" s="526"/>
      <c r="N66" s="527"/>
      <c r="O66" s="571"/>
      <c r="P66" s="572"/>
      <c r="Q66" s="572"/>
      <c r="R66" s="572"/>
      <c r="S66" s="573"/>
      <c r="T66" s="185" t="s">
        <v>210</v>
      </c>
      <c r="U66" s="119"/>
      <c r="V66" s="186"/>
      <c r="W66" s="172">
        <f>IF(W65="","",VLOOKUP(W65,【記載例】シフト記号表!$C$6:$L$47,10,FALSE))</f>
        <v>8</v>
      </c>
      <c r="X66" s="173">
        <f>IF(X65="","",VLOOKUP(X65,【記載例】シフト記号表!$C$6:$L$47,10,FALSE))</f>
        <v>8</v>
      </c>
      <c r="Y66" s="173" t="str">
        <f>IF(Y65="","",VLOOKUP(Y65,【記載例】シフト記号表!$C$6:$L$47,10,FALSE))</f>
        <v/>
      </c>
      <c r="Z66" s="173" t="str">
        <f>IF(Z65="","",VLOOKUP(Z65,【記載例】シフト記号表!$C$6:$L$47,10,FALSE))</f>
        <v/>
      </c>
      <c r="AA66" s="173">
        <f>IF(AA65="","",VLOOKUP(AA65,【記載例】シフト記号表!$C$6:$L$47,10,FALSE))</f>
        <v>8</v>
      </c>
      <c r="AB66" s="173">
        <f>IF(AB65="","",VLOOKUP(AB65,【記載例】シフト記号表!$C$6:$L$47,10,FALSE))</f>
        <v>8</v>
      </c>
      <c r="AC66" s="174">
        <f>IF(AC65="","",VLOOKUP(AC65,【記載例】シフト記号表!$C$6:$L$47,10,FALSE))</f>
        <v>7.9999999999999982</v>
      </c>
      <c r="AD66" s="172">
        <f>IF(AD65="","",VLOOKUP(AD65,【記載例】シフト記号表!$C$6:$L$47,10,FALSE))</f>
        <v>7.9999999999999982</v>
      </c>
      <c r="AE66" s="173" t="str">
        <f>IF(AE65="","",VLOOKUP(AE65,【記載例】シフト記号表!$C$6:$L$47,10,FALSE))</f>
        <v/>
      </c>
      <c r="AF66" s="173">
        <f>IF(AF65="","",VLOOKUP(AF65,【記載例】シフト記号表!$C$6:$L$47,10,FALSE))</f>
        <v>8</v>
      </c>
      <c r="AG66" s="173">
        <f>IF(AG65="","",VLOOKUP(AG65,【記載例】シフト記号表!$C$6:$L$47,10,FALSE))</f>
        <v>8</v>
      </c>
      <c r="AH66" s="173" t="str">
        <f>IF(AH65="","",VLOOKUP(AH65,【記載例】シフト記号表!$C$6:$L$47,10,FALSE))</f>
        <v/>
      </c>
      <c r="AI66" s="173">
        <f>IF(AI65="","",VLOOKUP(AI65,【記載例】シフト記号表!$C$6:$L$47,10,FALSE))</f>
        <v>8</v>
      </c>
      <c r="AJ66" s="174">
        <f>IF(AJ65="","",VLOOKUP(AJ65,【記載例】シフト記号表!$C$6:$L$47,10,FALSE))</f>
        <v>8</v>
      </c>
      <c r="AK66" s="172">
        <f>IF(AK65="","",VLOOKUP(AK65,【記載例】シフト記号表!$C$6:$L$47,10,FALSE))</f>
        <v>7.9999999999999982</v>
      </c>
      <c r="AL66" s="173">
        <f>IF(AL65="","",VLOOKUP(AL65,【記載例】シフト記号表!$C$6:$L$47,10,FALSE))</f>
        <v>7.9999999999999982</v>
      </c>
      <c r="AM66" s="173" t="str">
        <f>IF(AM65="","",VLOOKUP(AM65,【記載例】シフト記号表!$C$6:$L$47,10,FALSE))</f>
        <v/>
      </c>
      <c r="AN66" s="173">
        <f>IF(AN65="","",VLOOKUP(AN65,【記載例】シフト記号表!$C$6:$L$47,10,FALSE))</f>
        <v>8</v>
      </c>
      <c r="AO66" s="173" t="str">
        <f>IF(AO65="","",VLOOKUP(AO65,【記載例】シフト記号表!$C$6:$L$47,10,FALSE))</f>
        <v/>
      </c>
      <c r="AP66" s="173" t="str">
        <f>IF(AP65="","",VLOOKUP(AP65,【記載例】シフト記号表!$C$6:$L$47,10,FALSE))</f>
        <v/>
      </c>
      <c r="AQ66" s="174">
        <f>IF(AQ65="","",VLOOKUP(AQ65,【記載例】シフト記号表!$C$6:$L$47,10,FALSE))</f>
        <v>8</v>
      </c>
      <c r="AR66" s="172">
        <f>IF(AR65="","",VLOOKUP(AR65,【記載例】シフト記号表!$C$6:$L$47,10,FALSE))</f>
        <v>8</v>
      </c>
      <c r="AS66" s="173">
        <f>IF(AS65="","",VLOOKUP(AS65,【記載例】シフト記号表!$C$6:$L$47,10,FALSE))</f>
        <v>7.9999999999999982</v>
      </c>
      <c r="AT66" s="173">
        <f>IF(AT65="","",VLOOKUP(AT65,【記載例】シフト記号表!$C$6:$L$47,10,FALSE))</f>
        <v>7.9999999999999982</v>
      </c>
      <c r="AU66" s="173" t="str">
        <f>IF(AU65="","",VLOOKUP(AU65,【記載例】シフト記号表!$C$6:$L$47,10,FALSE))</f>
        <v/>
      </c>
      <c r="AV66" s="173">
        <f>IF(AV65="","",VLOOKUP(AV65,【記載例】シフト記号表!$C$6:$L$47,10,FALSE))</f>
        <v>7.9999999999999982</v>
      </c>
      <c r="AW66" s="173">
        <f>IF(AW65="","",VLOOKUP(AW65,【記載例】シフト記号表!$C$6:$L$47,10,FALSE))</f>
        <v>8</v>
      </c>
      <c r="AX66" s="174">
        <f>IF(AX65="","",VLOOKUP(AX65,【記載例】シフト記号表!$C$6:$L$47,10,FALSE))</f>
        <v>8</v>
      </c>
      <c r="AY66" s="172" t="str">
        <f>IF(AY65="","",VLOOKUP(AY65,【記載例】シフト記号表!$C$6:$L$47,10,FALSE))</f>
        <v/>
      </c>
      <c r="AZ66" s="173" t="str">
        <f>IF(AZ65="","",VLOOKUP(AZ65,【記載例】シフト記号表!$C$6:$L$47,10,FALSE))</f>
        <v/>
      </c>
      <c r="BA66" s="173" t="str">
        <f>IF(BA65="","",VLOOKUP(BA65,【記載例】シフト記号表!$C$6:$L$47,10,FALSE))</f>
        <v/>
      </c>
      <c r="BB66" s="584">
        <f>IF($BE$3="４週",SUM(W66:AX66),IF($BE$3="暦月",SUM(W66:BA66),""))</f>
        <v>160</v>
      </c>
      <c r="BC66" s="585"/>
      <c r="BD66" s="586">
        <f>IF($BE$3="４週",BB66/4,IF($BE$3="暦月",(BB66/($BE$8/7)),""))</f>
        <v>40</v>
      </c>
      <c r="BE66" s="585"/>
      <c r="BF66" s="581"/>
      <c r="BG66" s="582"/>
      <c r="BH66" s="582"/>
      <c r="BI66" s="582"/>
      <c r="BJ66" s="583"/>
    </row>
    <row r="67" spans="2:62" ht="20.25" customHeight="1" x14ac:dyDescent="0.7">
      <c r="B67" s="587">
        <f>B65+1</f>
        <v>26</v>
      </c>
      <c r="C67" s="589" t="s">
        <v>103</v>
      </c>
      <c r="D67" s="590"/>
      <c r="E67" s="162"/>
      <c r="F67" s="163"/>
      <c r="G67" s="162"/>
      <c r="H67" s="163"/>
      <c r="I67" s="592" t="s">
        <v>89</v>
      </c>
      <c r="J67" s="593"/>
      <c r="K67" s="594" t="s">
        <v>90</v>
      </c>
      <c r="L67" s="595"/>
      <c r="M67" s="595"/>
      <c r="N67" s="590"/>
      <c r="O67" s="571" t="s">
        <v>165</v>
      </c>
      <c r="P67" s="572"/>
      <c r="Q67" s="572"/>
      <c r="R67" s="572"/>
      <c r="S67" s="573"/>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574"/>
      <c r="BC67" s="575"/>
      <c r="BD67" s="576"/>
      <c r="BE67" s="577"/>
      <c r="BF67" s="578"/>
      <c r="BG67" s="579"/>
      <c r="BH67" s="579"/>
      <c r="BI67" s="579"/>
      <c r="BJ67" s="580"/>
    </row>
    <row r="68" spans="2:62" ht="20.25" customHeight="1" x14ac:dyDescent="0.7">
      <c r="B68" s="588"/>
      <c r="C68" s="591"/>
      <c r="D68" s="527"/>
      <c r="E68" s="162"/>
      <c r="F68" s="163" t="str">
        <f>C67</f>
        <v>介護職員</v>
      </c>
      <c r="G68" s="162"/>
      <c r="H68" s="163" t="str">
        <f>I67</f>
        <v>A</v>
      </c>
      <c r="I68" s="520"/>
      <c r="J68" s="521"/>
      <c r="K68" s="525"/>
      <c r="L68" s="526"/>
      <c r="M68" s="526"/>
      <c r="N68" s="527"/>
      <c r="O68" s="571"/>
      <c r="P68" s="572"/>
      <c r="Q68" s="572"/>
      <c r="R68" s="572"/>
      <c r="S68" s="573"/>
      <c r="T68" s="185" t="s">
        <v>210</v>
      </c>
      <c r="U68" s="119"/>
      <c r="V68" s="186"/>
      <c r="W68" s="172" t="str">
        <f>IF(W67="","",VLOOKUP(W67,【記載例】シフト記号表!$C$6:$L$47,10,FALSE))</f>
        <v/>
      </c>
      <c r="X68" s="173">
        <f>IF(X67="","",VLOOKUP(X67,【記載例】シフト記号表!$C$6:$L$47,10,FALSE))</f>
        <v>7.9999999999999982</v>
      </c>
      <c r="Y68" s="173">
        <f>IF(Y67="","",VLOOKUP(Y67,【記載例】シフト記号表!$C$6:$L$47,10,FALSE))</f>
        <v>8</v>
      </c>
      <c r="Z68" s="173">
        <f>IF(Z67="","",VLOOKUP(Z67,【記載例】シフト記号表!$C$6:$L$47,10,FALSE))</f>
        <v>8</v>
      </c>
      <c r="AA68" s="173" t="str">
        <f>IF(AA67="","",VLOOKUP(AA67,【記載例】シフト記号表!$C$6:$L$47,10,FALSE))</f>
        <v/>
      </c>
      <c r="AB68" s="173">
        <f>IF(AB67="","",VLOOKUP(AB67,【記載例】シフト記号表!$C$6:$L$47,10,FALSE))</f>
        <v>8</v>
      </c>
      <c r="AC68" s="174">
        <f>IF(AC67="","",VLOOKUP(AC67,【記載例】シフト記号表!$C$6:$L$47,10,FALSE))</f>
        <v>8</v>
      </c>
      <c r="AD68" s="172">
        <f>IF(AD67="","",VLOOKUP(AD67,【記載例】シフト記号表!$C$6:$L$47,10,FALSE))</f>
        <v>8</v>
      </c>
      <c r="AE68" s="173" t="str">
        <f>IF(AE67="","",VLOOKUP(AE67,【記載例】シフト記号表!$C$6:$L$47,10,FALSE))</f>
        <v/>
      </c>
      <c r="AF68" s="173">
        <f>IF(AF67="","",VLOOKUP(AF67,【記載例】シフト記号表!$C$6:$L$47,10,FALSE))</f>
        <v>8</v>
      </c>
      <c r="AG68" s="173">
        <f>IF(AG67="","",VLOOKUP(AG67,【記載例】シフト記号表!$C$6:$L$47,10,FALSE))</f>
        <v>8</v>
      </c>
      <c r="AH68" s="173" t="str">
        <f>IF(AH67="","",VLOOKUP(AH67,【記載例】シフト記号表!$C$6:$L$47,10,FALSE))</f>
        <v/>
      </c>
      <c r="AI68" s="173" t="str">
        <f>IF(AI67="","",VLOOKUP(AI67,【記載例】シフト記号表!$C$6:$L$47,10,FALSE))</f>
        <v/>
      </c>
      <c r="AJ68" s="174">
        <f>IF(AJ67="","",VLOOKUP(AJ67,【記載例】シフト記号表!$C$6:$L$47,10,FALSE))</f>
        <v>8</v>
      </c>
      <c r="AK68" s="172">
        <f>IF(AK67="","",VLOOKUP(AK67,【記載例】シフト記号表!$C$6:$L$47,10,FALSE))</f>
        <v>8</v>
      </c>
      <c r="AL68" s="173">
        <f>IF(AL67="","",VLOOKUP(AL67,【記載例】シフト記号表!$C$6:$L$47,10,FALSE))</f>
        <v>8</v>
      </c>
      <c r="AM68" s="173">
        <f>IF(AM67="","",VLOOKUP(AM67,【記載例】シフト記号表!$C$6:$L$47,10,FALSE))</f>
        <v>8</v>
      </c>
      <c r="AN68" s="173">
        <f>IF(AN67="","",VLOOKUP(AN67,【記載例】シフト記号表!$C$6:$L$47,10,FALSE))</f>
        <v>8</v>
      </c>
      <c r="AO68" s="173">
        <f>IF(AO67="","",VLOOKUP(AO67,【記載例】シフト記号表!$C$6:$L$47,10,FALSE))</f>
        <v>7.9999999999999982</v>
      </c>
      <c r="AP68" s="173">
        <f>IF(AP67="","",VLOOKUP(AP67,【記載例】シフト記号表!$C$6:$L$47,10,FALSE))</f>
        <v>7.9999999999999982</v>
      </c>
      <c r="AQ68" s="174" t="str">
        <f>IF(AQ67="","",VLOOKUP(AQ67,【記載例】シフト記号表!$C$6:$L$47,10,FALSE))</f>
        <v/>
      </c>
      <c r="AR68" s="172">
        <f>IF(AR67="","",VLOOKUP(AR67,【記載例】シフト記号表!$C$6:$L$47,10,FALSE))</f>
        <v>8</v>
      </c>
      <c r="AS68" s="173">
        <f>IF(AS67="","",VLOOKUP(AS67,【記載例】シフト記号表!$C$6:$L$47,10,FALSE))</f>
        <v>8</v>
      </c>
      <c r="AT68" s="173">
        <f>IF(AT67="","",VLOOKUP(AT67,【記載例】シフト記号表!$C$6:$L$47,10,FALSE))</f>
        <v>7.9999999999999982</v>
      </c>
      <c r="AU68" s="173">
        <f>IF(AU67="","",VLOOKUP(AU67,【記載例】シフト記号表!$C$6:$L$47,10,FALSE))</f>
        <v>8</v>
      </c>
      <c r="AV68" s="173" t="str">
        <f>IF(AV67="","",VLOOKUP(AV67,【記載例】シフト記号表!$C$6:$L$47,10,FALSE))</f>
        <v/>
      </c>
      <c r="AW68" s="173" t="str">
        <f>IF(AW67="","",VLOOKUP(AW67,【記載例】シフト記号表!$C$6:$L$47,10,FALSE))</f>
        <v/>
      </c>
      <c r="AX68" s="174">
        <f>IF(AX67="","",VLOOKUP(AX67,【記載例】シフト記号表!$C$6:$L$47,10,FALSE))</f>
        <v>7.9999999999999982</v>
      </c>
      <c r="AY68" s="172" t="str">
        <f>IF(AY67="","",VLOOKUP(AY67,【記載例】シフト記号表!$C$6:$L$47,10,FALSE))</f>
        <v/>
      </c>
      <c r="AZ68" s="173" t="str">
        <f>IF(AZ67="","",VLOOKUP(AZ67,【記載例】シフト記号表!$C$6:$L$47,10,FALSE))</f>
        <v/>
      </c>
      <c r="BA68" s="173" t="str">
        <f>IF(BA67="","",VLOOKUP(BA67,【記載例】シフト記号表!$C$6:$L$47,10,FALSE))</f>
        <v/>
      </c>
      <c r="BB68" s="584">
        <f>IF($BE$3="４週",SUM(W68:AX68),IF($BE$3="暦月",SUM(W68:BA68),""))</f>
        <v>160</v>
      </c>
      <c r="BC68" s="585"/>
      <c r="BD68" s="586">
        <f>IF($BE$3="４週",BB68/4,IF($BE$3="暦月",(BB68/($BE$8/7)),""))</f>
        <v>40</v>
      </c>
      <c r="BE68" s="585"/>
      <c r="BF68" s="581"/>
      <c r="BG68" s="582"/>
      <c r="BH68" s="582"/>
      <c r="BI68" s="582"/>
      <c r="BJ68" s="583"/>
    </row>
    <row r="69" spans="2:62" ht="20.25" customHeight="1" x14ac:dyDescent="0.7">
      <c r="B69" s="587">
        <f>B67+1</f>
        <v>27</v>
      </c>
      <c r="C69" s="589" t="s">
        <v>103</v>
      </c>
      <c r="D69" s="590"/>
      <c r="E69" s="162"/>
      <c r="F69" s="163"/>
      <c r="G69" s="162"/>
      <c r="H69" s="163"/>
      <c r="I69" s="592" t="s">
        <v>89</v>
      </c>
      <c r="J69" s="593"/>
      <c r="K69" s="594" t="s">
        <v>90</v>
      </c>
      <c r="L69" s="595"/>
      <c r="M69" s="595"/>
      <c r="N69" s="590"/>
      <c r="O69" s="571" t="s">
        <v>166</v>
      </c>
      <c r="P69" s="572"/>
      <c r="Q69" s="572"/>
      <c r="R69" s="572"/>
      <c r="S69" s="573"/>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574"/>
      <c r="BC69" s="575"/>
      <c r="BD69" s="576"/>
      <c r="BE69" s="577"/>
      <c r="BF69" s="578"/>
      <c r="BG69" s="579"/>
      <c r="BH69" s="579"/>
      <c r="BI69" s="579"/>
      <c r="BJ69" s="580"/>
    </row>
    <row r="70" spans="2:62" ht="20.25" customHeight="1" x14ac:dyDescent="0.7">
      <c r="B70" s="588"/>
      <c r="C70" s="591"/>
      <c r="D70" s="527"/>
      <c r="E70" s="162"/>
      <c r="F70" s="163" t="str">
        <f>C69</f>
        <v>介護職員</v>
      </c>
      <c r="G70" s="162"/>
      <c r="H70" s="163" t="str">
        <f>I69</f>
        <v>A</v>
      </c>
      <c r="I70" s="520"/>
      <c r="J70" s="521"/>
      <c r="K70" s="525"/>
      <c r="L70" s="526"/>
      <c r="M70" s="526"/>
      <c r="N70" s="527"/>
      <c r="O70" s="571"/>
      <c r="P70" s="572"/>
      <c r="Q70" s="572"/>
      <c r="R70" s="572"/>
      <c r="S70" s="573"/>
      <c r="T70" s="185" t="s">
        <v>210</v>
      </c>
      <c r="U70" s="119"/>
      <c r="V70" s="186"/>
      <c r="W70" s="172">
        <f>IF(W69="","",VLOOKUP(W69,【記載例】シフト記号表!$C$6:$L$47,10,FALSE))</f>
        <v>7.9999999999999982</v>
      </c>
      <c r="X70" s="173" t="str">
        <f>IF(X69="","",VLOOKUP(X69,【記載例】シフト記号表!$C$6:$L$47,10,FALSE))</f>
        <v/>
      </c>
      <c r="Y70" s="173">
        <f>IF(Y69="","",VLOOKUP(Y69,【記載例】シフト記号表!$C$6:$L$47,10,FALSE))</f>
        <v>7.9999999999999982</v>
      </c>
      <c r="Z70" s="173" t="str">
        <f>IF(Z69="","",VLOOKUP(Z69,【記載例】シフト記号表!$C$6:$L$47,10,FALSE))</f>
        <v/>
      </c>
      <c r="AA70" s="173">
        <f>IF(AA69="","",VLOOKUP(AA69,【記載例】シフト記号表!$C$6:$L$47,10,FALSE))</f>
        <v>8</v>
      </c>
      <c r="AB70" s="173" t="str">
        <f>IF(AB69="","",VLOOKUP(AB69,【記載例】シフト記号表!$C$6:$L$47,10,FALSE))</f>
        <v/>
      </c>
      <c r="AC70" s="174">
        <f>IF(AC69="","",VLOOKUP(AC69,【記載例】シフト記号表!$C$6:$L$47,10,FALSE))</f>
        <v>8</v>
      </c>
      <c r="AD70" s="172">
        <f>IF(AD69="","",VLOOKUP(AD69,【記載例】シフト記号表!$C$6:$L$47,10,FALSE))</f>
        <v>8</v>
      </c>
      <c r="AE70" s="173">
        <f>IF(AE69="","",VLOOKUP(AE69,【記載例】シフト記号表!$C$6:$L$47,10,FALSE))</f>
        <v>8</v>
      </c>
      <c r="AF70" s="173">
        <f>IF(AF69="","",VLOOKUP(AF69,【記載例】シフト記号表!$C$6:$L$47,10,FALSE))</f>
        <v>8</v>
      </c>
      <c r="AG70" s="173">
        <f>IF(AG69="","",VLOOKUP(AG69,【記載例】シフト記号表!$C$6:$L$47,10,FALSE))</f>
        <v>7.9999999999999982</v>
      </c>
      <c r="AH70" s="173">
        <f>IF(AH69="","",VLOOKUP(AH69,【記載例】シフト記号表!$C$6:$L$47,10,FALSE))</f>
        <v>7.9999999999999982</v>
      </c>
      <c r="AI70" s="173" t="str">
        <f>IF(AI69="","",VLOOKUP(AI69,【記載例】シフト記号表!$C$6:$L$47,10,FALSE))</f>
        <v/>
      </c>
      <c r="AJ70" s="174">
        <f>IF(AJ69="","",VLOOKUP(AJ69,【記載例】シフト記号表!$C$6:$L$47,10,FALSE))</f>
        <v>8</v>
      </c>
      <c r="AK70" s="172">
        <f>IF(AK69="","",VLOOKUP(AK69,【記載例】シフト記号表!$C$6:$L$47,10,FALSE))</f>
        <v>8</v>
      </c>
      <c r="AL70" s="173">
        <f>IF(AL69="","",VLOOKUP(AL69,【記載例】シフト記号表!$C$6:$L$47,10,FALSE))</f>
        <v>8</v>
      </c>
      <c r="AM70" s="173">
        <f>IF(AM69="","",VLOOKUP(AM69,【記載例】シフト記号表!$C$6:$L$47,10,FALSE))</f>
        <v>7.9999999999999982</v>
      </c>
      <c r="AN70" s="173" t="str">
        <f>IF(AN69="","",VLOOKUP(AN69,【記載例】シフト記号表!$C$6:$L$47,10,FALSE))</f>
        <v/>
      </c>
      <c r="AO70" s="173">
        <f>IF(AO69="","",VLOOKUP(AO69,【記載例】シフト記号表!$C$6:$L$47,10,FALSE))</f>
        <v>8</v>
      </c>
      <c r="AP70" s="173">
        <f>IF(AP69="","",VLOOKUP(AP69,【記載例】シフト記号表!$C$6:$L$47,10,FALSE))</f>
        <v>8</v>
      </c>
      <c r="AQ70" s="174" t="str">
        <f>IF(AQ69="","",VLOOKUP(AQ69,【記載例】シフト記号表!$C$6:$L$47,10,FALSE))</f>
        <v/>
      </c>
      <c r="AR70" s="172" t="str">
        <f>IF(AR69="","",VLOOKUP(AR69,【記載例】シフト記号表!$C$6:$L$47,10,FALSE))</f>
        <v/>
      </c>
      <c r="AS70" s="173">
        <f>IF(AS69="","",VLOOKUP(AS69,【記載例】シフト記号表!$C$6:$L$47,10,FALSE))</f>
        <v>8</v>
      </c>
      <c r="AT70" s="173">
        <f>IF(AT69="","",VLOOKUP(AT69,【記載例】シフト記号表!$C$6:$L$47,10,FALSE))</f>
        <v>8</v>
      </c>
      <c r="AU70" s="173">
        <f>IF(AU69="","",VLOOKUP(AU69,【記載例】シフト記号表!$C$6:$L$47,10,FALSE))</f>
        <v>7.9999999999999982</v>
      </c>
      <c r="AV70" s="173">
        <f>IF(AV69="","",VLOOKUP(AV69,【記載例】シフト記号表!$C$6:$L$47,10,FALSE))</f>
        <v>8</v>
      </c>
      <c r="AW70" s="173">
        <f>IF(AW69="","",VLOOKUP(AW69,【記載例】シフト記号表!$C$6:$L$47,10,FALSE))</f>
        <v>8</v>
      </c>
      <c r="AX70" s="174" t="str">
        <f>IF(AX69="","",VLOOKUP(AX69,【記載例】シフト記号表!$C$6:$L$47,10,FALSE))</f>
        <v/>
      </c>
      <c r="AY70" s="172" t="str">
        <f>IF(AY69="","",VLOOKUP(AY69,【記載例】シフト記号表!$C$6:$L$47,10,FALSE))</f>
        <v/>
      </c>
      <c r="AZ70" s="173" t="str">
        <f>IF(AZ69="","",VLOOKUP(AZ69,【記載例】シフト記号表!$C$6:$L$47,10,FALSE))</f>
        <v/>
      </c>
      <c r="BA70" s="173" t="str">
        <f>IF(BA69="","",VLOOKUP(BA69,【記載例】シフト記号表!$C$6:$L$47,10,FALSE))</f>
        <v/>
      </c>
      <c r="BB70" s="584">
        <f>IF($BE$3="４週",SUM(W70:AX70),IF($BE$3="暦月",SUM(W70:BA70),""))</f>
        <v>160</v>
      </c>
      <c r="BC70" s="585"/>
      <c r="BD70" s="586">
        <f>IF($BE$3="４週",BB70/4,IF($BE$3="暦月",(BB70/($BE$8/7)),""))</f>
        <v>40</v>
      </c>
      <c r="BE70" s="585"/>
      <c r="BF70" s="581"/>
      <c r="BG70" s="582"/>
      <c r="BH70" s="582"/>
      <c r="BI70" s="582"/>
      <c r="BJ70" s="583"/>
    </row>
    <row r="71" spans="2:62" ht="20.25" customHeight="1" x14ac:dyDescent="0.7">
      <c r="B71" s="587">
        <f>B69+1</f>
        <v>28</v>
      </c>
      <c r="C71" s="589" t="s">
        <v>103</v>
      </c>
      <c r="D71" s="590"/>
      <c r="E71" s="162"/>
      <c r="F71" s="163"/>
      <c r="G71" s="162"/>
      <c r="H71" s="163"/>
      <c r="I71" s="592" t="s">
        <v>89</v>
      </c>
      <c r="J71" s="593"/>
      <c r="K71" s="594" t="s">
        <v>90</v>
      </c>
      <c r="L71" s="595"/>
      <c r="M71" s="595"/>
      <c r="N71" s="590"/>
      <c r="O71" s="571" t="s">
        <v>167</v>
      </c>
      <c r="P71" s="572"/>
      <c r="Q71" s="572"/>
      <c r="R71" s="572"/>
      <c r="S71" s="573"/>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574"/>
      <c r="BC71" s="575"/>
      <c r="BD71" s="576"/>
      <c r="BE71" s="577"/>
      <c r="BF71" s="578"/>
      <c r="BG71" s="579"/>
      <c r="BH71" s="579"/>
      <c r="BI71" s="579"/>
      <c r="BJ71" s="580"/>
    </row>
    <row r="72" spans="2:62" ht="20.25" customHeight="1" x14ac:dyDescent="0.7">
      <c r="B72" s="588"/>
      <c r="C72" s="591"/>
      <c r="D72" s="527"/>
      <c r="E72" s="162"/>
      <c r="F72" s="163" t="str">
        <f>C71</f>
        <v>介護職員</v>
      </c>
      <c r="G72" s="162"/>
      <c r="H72" s="163" t="str">
        <f>I71</f>
        <v>A</v>
      </c>
      <c r="I72" s="520"/>
      <c r="J72" s="521"/>
      <c r="K72" s="525"/>
      <c r="L72" s="526"/>
      <c r="M72" s="526"/>
      <c r="N72" s="527"/>
      <c r="O72" s="571"/>
      <c r="P72" s="572"/>
      <c r="Q72" s="572"/>
      <c r="R72" s="572"/>
      <c r="S72" s="573"/>
      <c r="T72" s="185" t="s">
        <v>210</v>
      </c>
      <c r="U72" s="119"/>
      <c r="V72" s="186"/>
      <c r="W72" s="172">
        <f>IF(W71="","",VLOOKUP(W71,【記載例】シフト記号表!$C$6:$L$47,10,FALSE))</f>
        <v>8</v>
      </c>
      <c r="X72" s="173" t="str">
        <f>IF(X71="","",VLOOKUP(X71,【記載例】シフト記号表!$C$6:$L$47,10,FALSE))</f>
        <v/>
      </c>
      <c r="Y72" s="173">
        <f>IF(Y71="","",VLOOKUP(Y71,【記載例】シフト記号表!$C$6:$L$47,10,FALSE))</f>
        <v>8</v>
      </c>
      <c r="Z72" s="173">
        <f>IF(Z71="","",VLOOKUP(Z71,【記載例】シフト記号表!$C$6:$L$47,10,FALSE))</f>
        <v>7.9999999999999982</v>
      </c>
      <c r="AA72" s="173">
        <f>IF(AA71="","",VLOOKUP(AA71,【記載例】シフト記号表!$C$6:$L$47,10,FALSE))</f>
        <v>7.9999999999999982</v>
      </c>
      <c r="AB72" s="173">
        <f>IF(AB71="","",VLOOKUP(AB71,【記載例】シフト記号表!$C$6:$L$47,10,FALSE))</f>
        <v>7.9999999999999982</v>
      </c>
      <c r="AC72" s="174" t="str">
        <f>IF(AC71="","",VLOOKUP(AC71,【記載例】シフト記号表!$C$6:$L$47,10,FALSE))</f>
        <v/>
      </c>
      <c r="AD72" s="172">
        <f>IF(AD71="","",VLOOKUP(AD71,【記載例】シフト記号表!$C$6:$L$47,10,FALSE))</f>
        <v>8</v>
      </c>
      <c r="AE72" s="173">
        <f>IF(AE71="","",VLOOKUP(AE71,【記載例】シフト記号表!$C$6:$L$47,10,FALSE))</f>
        <v>8</v>
      </c>
      <c r="AF72" s="173">
        <f>IF(AF71="","",VLOOKUP(AF71,【記載例】シフト記号表!$C$6:$L$47,10,FALSE))</f>
        <v>7.9999999999999982</v>
      </c>
      <c r="AG72" s="173" t="str">
        <f>IF(AG71="","",VLOOKUP(AG71,【記載例】シフト記号表!$C$6:$L$47,10,FALSE))</f>
        <v/>
      </c>
      <c r="AH72" s="173">
        <f>IF(AH71="","",VLOOKUP(AH71,【記載例】シフト記号表!$C$6:$L$47,10,FALSE))</f>
        <v>8</v>
      </c>
      <c r="AI72" s="173">
        <f>IF(AI71="","",VLOOKUP(AI71,【記載例】シフト記号表!$C$6:$L$47,10,FALSE))</f>
        <v>8</v>
      </c>
      <c r="AJ72" s="174" t="str">
        <f>IF(AJ71="","",VLOOKUP(AJ71,【記載例】シフト記号表!$C$6:$L$47,10,FALSE))</f>
        <v/>
      </c>
      <c r="AK72" s="172" t="str">
        <f>IF(AK71="","",VLOOKUP(AK71,【記載例】シフト記号表!$C$6:$L$47,10,FALSE))</f>
        <v/>
      </c>
      <c r="AL72" s="173">
        <f>IF(AL71="","",VLOOKUP(AL71,【記載例】シフト記号表!$C$6:$L$47,10,FALSE))</f>
        <v>8</v>
      </c>
      <c r="AM72" s="173">
        <f>IF(AM71="","",VLOOKUP(AM71,【記載例】シフト記号表!$C$6:$L$47,10,FALSE))</f>
        <v>8</v>
      </c>
      <c r="AN72" s="173">
        <f>IF(AN71="","",VLOOKUP(AN71,【記載例】シフト記号表!$C$6:$L$47,10,FALSE))</f>
        <v>7.9999999999999982</v>
      </c>
      <c r="AO72" s="173" t="str">
        <f>IF(AO71="","",VLOOKUP(AO71,【記載例】シフト記号表!$C$6:$L$47,10,FALSE))</f>
        <v/>
      </c>
      <c r="AP72" s="173">
        <f>IF(AP71="","",VLOOKUP(AP71,【記載例】シフト記号表!$C$6:$L$47,10,FALSE))</f>
        <v>8</v>
      </c>
      <c r="AQ72" s="174">
        <f>IF(AQ71="","",VLOOKUP(AQ71,【記載例】シフト記号表!$C$6:$L$47,10,FALSE))</f>
        <v>8</v>
      </c>
      <c r="AR72" s="172">
        <f>IF(AR71="","",VLOOKUP(AR71,【記載例】シフト記号表!$C$6:$L$47,10,FALSE))</f>
        <v>8</v>
      </c>
      <c r="AS72" s="173" t="str">
        <f>IF(AS71="","",VLOOKUP(AS71,【記載例】シフト記号表!$C$6:$L$47,10,FALSE))</f>
        <v/>
      </c>
      <c r="AT72" s="173">
        <f>IF(AT71="","",VLOOKUP(AT71,【記載例】シフト記号表!$C$6:$L$47,10,FALSE))</f>
        <v>8</v>
      </c>
      <c r="AU72" s="173">
        <f>IF(AU71="","",VLOOKUP(AU71,【記載例】シフト記号表!$C$6:$L$47,10,FALSE))</f>
        <v>8</v>
      </c>
      <c r="AV72" s="173">
        <f>IF(AV71="","",VLOOKUP(AV71,【記載例】シフト記号表!$C$6:$L$47,10,FALSE))</f>
        <v>7.9999999999999982</v>
      </c>
      <c r="AW72" s="173" t="str">
        <f>IF(AW71="","",VLOOKUP(AW71,【記載例】シフト記号表!$C$6:$L$47,10,FALSE))</f>
        <v/>
      </c>
      <c r="AX72" s="174">
        <f>IF(AX71="","",VLOOKUP(AX71,【記載例】シフト記号表!$C$6:$L$47,10,FALSE))</f>
        <v>8</v>
      </c>
      <c r="AY72" s="172" t="str">
        <f>IF(AY71="","",VLOOKUP(AY71,【記載例】シフト記号表!$C$6:$L$47,10,FALSE))</f>
        <v/>
      </c>
      <c r="AZ72" s="173" t="str">
        <f>IF(AZ71="","",VLOOKUP(AZ71,【記載例】シフト記号表!$C$6:$L$47,10,FALSE))</f>
        <v/>
      </c>
      <c r="BA72" s="173" t="str">
        <f>IF(BA71="","",VLOOKUP(BA71,【記載例】シフト記号表!$C$6:$L$47,10,FALSE))</f>
        <v/>
      </c>
      <c r="BB72" s="584">
        <f>IF($BE$3="４週",SUM(W72:AX72),IF($BE$3="暦月",SUM(W72:BA72),""))</f>
        <v>160</v>
      </c>
      <c r="BC72" s="585"/>
      <c r="BD72" s="586">
        <f>IF($BE$3="４週",BB72/4,IF($BE$3="暦月",(BB72/($BE$8/7)),""))</f>
        <v>40</v>
      </c>
      <c r="BE72" s="585"/>
      <c r="BF72" s="581"/>
      <c r="BG72" s="582"/>
      <c r="BH72" s="582"/>
      <c r="BI72" s="582"/>
      <c r="BJ72" s="583"/>
    </row>
    <row r="73" spans="2:62" ht="20.25" customHeight="1" x14ac:dyDescent="0.7">
      <c r="B73" s="587">
        <f>B71+1</f>
        <v>29</v>
      </c>
      <c r="C73" s="589" t="s">
        <v>103</v>
      </c>
      <c r="D73" s="590"/>
      <c r="E73" s="162"/>
      <c r="F73" s="163"/>
      <c r="G73" s="162"/>
      <c r="H73" s="163"/>
      <c r="I73" s="592" t="s">
        <v>100</v>
      </c>
      <c r="J73" s="593"/>
      <c r="K73" s="594" t="s">
        <v>90</v>
      </c>
      <c r="L73" s="595"/>
      <c r="M73" s="595"/>
      <c r="N73" s="590"/>
      <c r="O73" s="571" t="s">
        <v>168</v>
      </c>
      <c r="P73" s="572"/>
      <c r="Q73" s="572"/>
      <c r="R73" s="572"/>
      <c r="S73" s="573"/>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574"/>
      <c r="BC73" s="575"/>
      <c r="BD73" s="576"/>
      <c r="BE73" s="577"/>
      <c r="BF73" s="578"/>
      <c r="BG73" s="579"/>
      <c r="BH73" s="579"/>
      <c r="BI73" s="579"/>
      <c r="BJ73" s="580"/>
    </row>
    <row r="74" spans="2:62" ht="20.25" customHeight="1" x14ac:dyDescent="0.7">
      <c r="B74" s="588"/>
      <c r="C74" s="622"/>
      <c r="D74" s="623"/>
      <c r="E74" s="195"/>
      <c r="F74" s="196" t="str">
        <f>C73</f>
        <v>介護職員</v>
      </c>
      <c r="G74" s="195"/>
      <c r="H74" s="196" t="str">
        <f>I73</f>
        <v>C</v>
      </c>
      <c r="I74" s="624"/>
      <c r="J74" s="625"/>
      <c r="K74" s="626"/>
      <c r="L74" s="627"/>
      <c r="M74" s="627"/>
      <c r="N74" s="623"/>
      <c r="O74" s="571"/>
      <c r="P74" s="572"/>
      <c r="Q74" s="572"/>
      <c r="R74" s="572"/>
      <c r="S74" s="573"/>
      <c r="T74" s="185" t="s">
        <v>210</v>
      </c>
      <c r="U74" s="119"/>
      <c r="V74" s="186"/>
      <c r="W74" s="172">
        <f>IF(W73="","",VLOOKUP(W73,【記載例】シフト記号表!$C$6:$L$47,10,FALSE))</f>
        <v>8</v>
      </c>
      <c r="X74" s="173" t="str">
        <f>IF(X73="","",VLOOKUP(X73,【記載例】シフト記号表!$C$6:$L$47,10,FALSE))</f>
        <v/>
      </c>
      <c r="Y74" s="173" t="str">
        <f>IF(Y73="","",VLOOKUP(Y73,【記載例】シフト記号表!$C$6:$L$47,10,FALSE))</f>
        <v/>
      </c>
      <c r="Z74" s="173">
        <f>IF(Z73="","",VLOOKUP(Z73,【記載例】シフト記号表!$C$6:$L$47,10,FALSE))</f>
        <v>8</v>
      </c>
      <c r="AA74" s="173" t="str">
        <f>IF(AA73="","",VLOOKUP(AA73,【記載例】シフト記号表!$C$6:$L$47,10,FALSE))</f>
        <v/>
      </c>
      <c r="AB74" s="173">
        <f>IF(AB73="","",VLOOKUP(AB73,【記載例】シフト記号表!$C$6:$L$47,10,FALSE))</f>
        <v>8</v>
      </c>
      <c r="AC74" s="174">
        <f>IF(AC73="","",VLOOKUP(AC73,【記載例】シフト記号表!$C$6:$L$47,10,FALSE))</f>
        <v>8</v>
      </c>
      <c r="AD74" s="172" t="str">
        <f>IF(AD73="","",VLOOKUP(AD73,【記載例】シフト記号表!$C$6:$L$47,10,FALSE))</f>
        <v/>
      </c>
      <c r="AE74" s="173">
        <f>IF(AE73="","",VLOOKUP(AE73,【記載例】シフト記号表!$C$6:$L$47,10,FALSE))</f>
        <v>8</v>
      </c>
      <c r="AF74" s="173" t="str">
        <f>IF(AF73="","",VLOOKUP(AF73,【記載例】シフト記号表!$C$6:$L$47,10,FALSE))</f>
        <v/>
      </c>
      <c r="AG74" s="173" t="str">
        <f>IF(AG73="","",VLOOKUP(AG73,【記載例】シフト記号表!$C$6:$L$47,10,FALSE))</f>
        <v/>
      </c>
      <c r="AH74" s="173">
        <f>IF(AH73="","",VLOOKUP(AH73,【記載例】シフト記号表!$C$6:$L$47,10,FALSE))</f>
        <v>8</v>
      </c>
      <c r="AI74" s="173">
        <f>IF(AI73="","",VLOOKUP(AI73,【記載例】シフト記号表!$C$6:$L$47,10,FALSE))</f>
        <v>7.9999999999999982</v>
      </c>
      <c r="AJ74" s="174">
        <f>IF(AJ73="","",VLOOKUP(AJ73,【記載例】シフト記号表!$C$6:$L$47,10,FALSE))</f>
        <v>7.9999999999999982</v>
      </c>
      <c r="AK74" s="172">
        <f>IF(AK73="","",VLOOKUP(AK73,【記載例】シフト記号表!$C$6:$L$47,10,FALSE))</f>
        <v>8</v>
      </c>
      <c r="AL74" s="173" t="str">
        <f>IF(AL73="","",VLOOKUP(AL73,【記載例】シフト記号表!$C$6:$L$47,10,FALSE))</f>
        <v/>
      </c>
      <c r="AM74" s="173">
        <f>IF(AM73="","",VLOOKUP(AM73,【記載例】シフト記号表!$C$6:$L$47,10,FALSE))</f>
        <v>8</v>
      </c>
      <c r="AN74" s="173" t="str">
        <f>IF(AN73="","",VLOOKUP(AN73,【記載例】シフト記号表!$C$6:$L$47,10,FALSE))</f>
        <v/>
      </c>
      <c r="AO74" s="173">
        <f>IF(AO73="","",VLOOKUP(AO73,【記載例】シフト記号表!$C$6:$L$47,10,FALSE))</f>
        <v>8</v>
      </c>
      <c r="AP74" s="173" t="str">
        <f>IF(AP73="","",VLOOKUP(AP73,【記載例】シフト記号表!$C$6:$L$47,10,FALSE))</f>
        <v/>
      </c>
      <c r="AQ74" s="174">
        <f>IF(AQ73="","",VLOOKUP(AQ73,【記載例】シフト記号表!$C$6:$L$47,10,FALSE))</f>
        <v>7.9999999999999982</v>
      </c>
      <c r="AR74" s="172">
        <f>IF(AR73="","",VLOOKUP(AR73,【記載例】シフト記号表!$C$6:$L$47,10,FALSE))</f>
        <v>7.9999999999999982</v>
      </c>
      <c r="AS74" s="173">
        <f>IF(AS73="","",VLOOKUP(AS73,【記載例】シフト記号表!$C$6:$L$47,10,FALSE))</f>
        <v>8</v>
      </c>
      <c r="AT74" s="173" t="str">
        <f>IF(AT73="","",VLOOKUP(AT73,【記載例】シフト記号表!$C$6:$L$47,10,FALSE))</f>
        <v/>
      </c>
      <c r="AU74" s="173">
        <f>IF(AU73="","",VLOOKUP(AU73,【記載例】シフト記号表!$C$6:$L$47,10,FALSE))</f>
        <v>8</v>
      </c>
      <c r="AV74" s="173" t="str">
        <f>IF(AV73="","",VLOOKUP(AV73,【記載例】シフト記号表!$C$6:$L$47,10,FALSE))</f>
        <v/>
      </c>
      <c r="AW74" s="173">
        <f>IF(AW73="","",VLOOKUP(AW73,【記載例】シフト記号表!$C$6:$L$47,10,FALSE))</f>
        <v>7.9999999999999982</v>
      </c>
      <c r="AX74" s="174" t="str">
        <f>IF(AX73="","",VLOOKUP(AX73,【記載例】シフト記号表!$C$6:$L$47,10,FALSE))</f>
        <v/>
      </c>
      <c r="AY74" s="172" t="str">
        <f>IF(AY73="","",VLOOKUP(AY73,【記載例】シフト記号表!$C$6:$L$47,10,FALSE))</f>
        <v/>
      </c>
      <c r="AZ74" s="173" t="str">
        <f>IF(AZ73="","",VLOOKUP(AZ73,【記載例】シフト記号表!$C$6:$L$47,10,FALSE))</f>
        <v/>
      </c>
      <c r="BA74" s="173" t="str">
        <f>IF(BA73="","",VLOOKUP(BA73,【記載例】シフト記号表!$C$6:$L$47,10,FALSE))</f>
        <v/>
      </c>
      <c r="BB74" s="619">
        <f>IF($BE$3="４週",SUM(W74:AX74),IF($BE$3="暦月",SUM(W74:BA74),""))</f>
        <v>128</v>
      </c>
      <c r="BC74" s="620"/>
      <c r="BD74" s="621">
        <f>IF($BE$3="４週",BB74/4,IF($BE$3="暦月",(BB74/($BE$8/7)),""))</f>
        <v>32</v>
      </c>
      <c r="BE74" s="620"/>
      <c r="BF74" s="616"/>
      <c r="BG74" s="617"/>
      <c r="BH74" s="617"/>
      <c r="BI74" s="617"/>
      <c r="BJ74" s="618"/>
    </row>
    <row r="75" spans="2:62" ht="20.25" customHeight="1" x14ac:dyDescent="0.7">
      <c r="B75" s="587">
        <f>B73+1</f>
        <v>30</v>
      </c>
      <c r="C75" s="589"/>
      <c r="D75" s="590"/>
      <c r="E75" s="164"/>
      <c r="F75" s="165"/>
      <c r="G75" s="164"/>
      <c r="H75" s="165"/>
      <c r="I75" s="592"/>
      <c r="J75" s="593"/>
      <c r="K75" s="594"/>
      <c r="L75" s="595"/>
      <c r="M75" s="595"/>
      <c r="N75" s="590"/>
      <c r="O75" s="571"/>
      <c r="P75" s="572"/>
      <c r="Q75" s="572"/>
      <c r="R75" s="572"/>
      <c r="S75" s="573"/>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574"/>
      <c r="BC75" s="575"/>
      <c r="BD75" s="576"/>
      <c r="BE75" s="577"/>
      <c r="BF75" s="578"/>
      <c r="BG75" s="579"/>
      <c r="BH75" s="579"/>
      <c r="BI75" s="579"/>
      <c r="BJ75" s="580"/>
    </row>
    <row r="76" spans="2:62" ht="20.25" customHeight="1" thickBot="1" x14ac:dyDescent="0.75">
      <c r="B76" s="628"/>
      <c r="C76" s="629"/>
      <c r="D76" s="630"/>
      <c r="E76" s="179"/>
      <c r="F76" s="180">
        <f>C76</f>
        <v>0</v>
      </c>
      <c r="G76" s="179"/>
      <c r="H76" s="180">
        <f>I76</f>
        <v>0</v>
      </c>
      <c r="I76" s="631"/>
      <c r="J76" s="632"/>
      <c r="K76" s="633"/>
      <c r="L76" s="634"/>
      <c r="M76" s="634"/>
      <c r="N76" s="630"/>
      <c r="O76" s="641"/>
      <c r="P76" s="642"/>
      <c r="Q76" s="642"/>
      <c r="R76" s="642"/>
      <c r="S76" s="643"/>
      <c r="T76" s="181" t="s">
        <v>210</v>
      </c>
      <c r="U76" s="182"/>
      <c r="V76" s="183"/>
      <c r="W76" s="175" t="str">
        <f>IF(W75="","",VLOOKUP(W75,【記載例】シフト記号表!$C$6:$L$47,10,FALSE))</f>
        <v/>
      </c>
      <c r="X76" s="176" t="str">
        <f>IF(X75="","",VLOOKUP(X75,【記載例】シフト記号表!$C$6:$L$47,10,FALSE))</f>
        <v/>
      </c>
      <c r="Y76" s="176" t="str">
        <f>IF(Y75="","",VLOOKUP(Y75,【記載例】シフト記号表!$C$6:$L$47,10,FALSE))</f>
        <v/>
      </c>
      <c r="Z76" s="176" t="str">
        <f>IF(Z75="","",VLOOKUP(Z75,【記載例】シフト記号表!$C$6:$L$47,10,FALSE))</f>
        <v/>
      </c>
      <c r="AA76" s="176" t="str">
        <f>IF(AA75="","",VLOOKUP(AA75,【記載例】シフト記号表!$C$6:$L$47,10,FALSE))</f>
        <v/>
      </c>
      <c r="AB76" s="176" t="str">
        <f>IF(AB75="","",VLOOKUP(AB75,【記載例】シフト記号表!$C$6:$L$47,10,FALSE))</f>
        <v/>
      </c>
      <c r="AC76" s="177" t="str">
        <f>IF(AC75="","",VLOOKUP(AC75,【記載例】シフト記号表!$C$6:$L$47,10,FALSE))</f>
        <v/>
      </c>
      <c r="AD76" s="175" t="str">
        <f>IF(AD75="","",VLOOKUP(AD75,【記載例】シフト記号表!$C$6:$L$47,10,FALSE))</f>
        <v/>
      </c>
      <c r="AE76" s="176" t="str">
        <f>IF(AE75="","",VLOOKUP(AE75,【記載例】シフト記号表!$C$6:$L$47,10,FALSE))</f>
        <v/>
      </c>
      <c r="AF76" s="176" t="str">
        <f>IF(AF75="","",VLOOKUP(AF75,【記載例】シフト記号表!$C$6:$L$47,10,FALSE))</f>
        <v/>
      </c>
      <c r="AG76" s="176" t="str">
        <f>IF(AG75="","",VLOOKUP(AG75,【記載例】シフト記号表!$C$6:$L$47,10,FALSE))</f>
        <v/>
      </c>
      <c r="AH76" s="176" t="str">
        <f>IF(AH75="","",VLOOKUP(AH75,【記載例】シフト記号表!$C$6:$L$47,10,FALSE))</f>
        <v/>
      </c>
      <c r="AI76" s="176" t="str">
        <f>IF(AI75="","",VLOOKUP(AI75,【記載例】シフト記号表!$C$6:$L$47,10,FALSE))</f>
        <v/>
      </c>
      <c r="AJ76" s="177" t="str">
        <f>IF(AJ75="","",VLOOKUP(AJ75,【記載例】シフト記号表!$C$6:$L$47,10,FALSE))</f>
        <v/>
      </c>
      <c r="AK76" s="175" t="str">
        <f>IF(AK75="","",VLOOKUP(AK75,【記載例】シフト記号表!$C$6:$L$47,10,FALSE))</f>
        <v/>
      </c>
      <c r="AL76" s="176" t="str">
        <f>IF(AL75="","",VLOOKUP(AL75,【記載例】シフト記号表!$C$6:$L$47,10,FALSE))</f>
        <v/>
      </c>
      <c r="AM76" s="176" t="str">
        <f>IF(AM75="","",VLOOKUP(AM75,【記載例】シフト記号表!$C$6:$L$47,10,FALSE))</f>
        <v/>
      </c>
      <c r="AN76" s="176" t="str">
        <f>IF(AN75="","",VLOOKUP(AN75,【記載例】シフト記号表!$C$6:$L$47,10,FALSE))</f>
        <v/>
      </c>
      <c r="AO76" s="176" t="str">
        <f>IF(AO75="","",VLOOKUP(AO75,【記載例】シフト記号表!$C$6:$L$47,10,FALSE))</f>
        <v/>
      </c>
      <c r="AP76" s="176" t="str">
        <f>IF(AP75="","",VLOOKUP(AP75,【記載例】シフト記号表!$C$6:$L$47,10,FALSE))</f>
        <v/>
      </c>
      <c r="AQ76" s="177" t="str">
        <f>IF(AQ75="","",VLOOKUP(AQ75,【記載例】シフト記号表!$C$6:$L$47,10,FALSE))</f>
        <v/>
      </c>
      <c r="AR76" s="175" t="str">
        <f>IF(AR75="","",VLOOKUP(AR75,【記載例】シフト記号表!$C$6:$L$47,10,FALSE))</f>
        <v/>
      </c>
      <c r="AS76" s="176" t="str">
        <f>IF(AS75="","",VLOOKUP(AS75,【記載例】シフト記号表!$C$6:$L$47,10,FALSE))</f>
        <v/>
      </c>
      <c r="AT76" s="176" t="str">
        <f>IF(AT75="","",VLOOKUP(AT75,【記載例】シフト記号表!$C$6:$L$47,10,FALSE))</f>
        <v/>
      </c>
      <c r="AU76" s="176" t="str">
        <f>IF(AU75="","",VLOOKUP(AU75,【記載例】シフト記号表!$C$6:$L$47,10,FALSE))</f>
        <v/>
      </c>
      <c r="AV76" s="176" t="str">
        <f>IF(AV75="","",VLOOKUP(AV75,【記載例】シフト記号表!$C$6:$L$47,10,FALSE))</f>
        <v/>
      </c>
      <c r="AW76" s="176" t="str">
        <f>IF(AW75="","",VLOOKUP(AW75,【記載例】シフト記号表!$C$6:$L$47,10,FALSE))</f>
        <v/>
      </c>
      <c r="AX76" s="177" t="str">
        <f>IF(AX75="","",VLOOKUP(AX75,【記載例】シフト記号表!$C$6:$L$47,10,FALSE))</f>
        <v/>
      </c>
      <c r="AY76" s="175" t="str">
        <f>IF(AY75="","",VLOOKUP(AY75,【記載例】シフト記号表!$C$6:$L$47,10,FALSE))</f>
        <v/>
      </c>
      <c r="AZ76" s="176" t="str">
        <f>IF(AZ75="","",VLOOKUP(AZ75,【記載例】シフト記号表!$C$6:$L$47,10,FALSE))</f>
        <v/>
      </c>
      <c r="BA76" s="178" t="str">
        <f>IF(BA75="","",VLOOKUP(BA75,【記載例】シフト記号表!$C$6:$L$47,10,FALSE))</f>
        <v/>
      </c>
      <c r="BB76" s="647">
        <f>IF($BE$3="４週",SUM(W76:AX76),IF($BE$3="暦月",SUM(W76:BA76),""))</f>
        <v>0</v>
      </c>
      <c r="BC76" s="648"/>
      <c r="BD76" s="649">
        <f>IF($BE$3="４週",BB76/4,IF($BE$3="暦月",(BB76/($BE$8/7)),""))</f>
        <v>0</v>
      </c>
      <c r="BE76" s="648"/>
      <c r="BF76" s="644"/>
      <c r="BG76" s="645"/>
      <c r="BH76" s="645"/>
      <c r="BI76" s="645"/>
      <c r="BJ76" s="646"/>
    </row>
    <row r="77" spans="2:62" ht="20.25" customHeight="1" x14ac:dyDescent="0.7">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7">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7">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635"/>
      <c r="BG79" s="635"/>
      <c r="BH79" s="635"/>
      <c r="BI79" s="635"/>
      <c r="BJ79" s="70"/>
    </row>
    <row r="80" spans="2:62" ht="20.25" customHeight="1" x14ac:dyDescent="0.7">
      <c r="B80" s="48"/>
      <c r="C80" s="68"/>
      <c r="D80" s="68"/>
      <c r="E80" s="68"/>
      <c r="F80" s="68"/>
      <c r="G80" s="68"/>
      <c r="H80" s="68"/>
      <c r="I80" s="123"/>
      <c r="J80" s="124"/>
      <c r="K80" s="636" t="s">
        <v>117</v>
      </c>
      <c r="L80" s="636"/>
      <c r="M80" s="636" t="s">
        <v>118</v>
      </c>
      <c r="N80" s="636"/>
      <c r="O80" s="636"/>
      <c r="P80" s="636"/>
      <c r="Q80" s="124"/>
      <c r="R80" s="638" t="s">
        <v>119</v>
      </c>
      <c r="S80" s="638"/>
      <c r="T80" s="638"/>
      <c r="U80" s="638"/>
      <c r="V80" s="128"/>
      <c r="W80" s="129" t="s">
        <v>120</v>
      </c>
      <c r="X80" s="129"/>
      <c r="Y80" s="2"/>
      <c r="Z80" s="126"/>
      <c r="AA80" s="636" t="s">
        <v>117</v>
      </c>
      <c r="AB80" s="636"/>
      <c r="AC80" s="636" t="s">
        <v>118</v>
      </c>
      <c r="AD80" s="636"/>
      <c r="AE80" s="636"/>
      <c r="AF80" s="636"/>
      <c r="AG80" s="124"/>
      <c r="AH80" s="638" t="s">
        <v>119</v>
      </c>
      <c r="AI80" s="638"/>
      <c r="AJ80" s="638"/>
      <c r="AK80" s="638"/>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639"/>
      <c r="BG80" s="639"/>
      <c r="BH80" s="639"/>
      <c r="BI80" s="639"/>
      <c r="BJ80" s="70"/>
    </row>
    <row r="81" spans="2:62" ht="20.25" customHeight="1" x14ac:dyDescent="0.7">
      <c r="B81" s="48"/>
      <c r="C81" s="68"/>
      <c r="D81" s="68"/>
      <c r="E81" s="68"/>
      <c r="F81" s="68"/>
      <c r="G81" s="68"/>
      <c r="H81" s="68"/>
      <c r="I81" s="123"/>
      <c r="J81" s="124"/>
      <c r="K81" s="637"/>
      <c r="L81" s="637"/>
      <c r="M81" s="637" t="s">
        <v>121</v>
      </c>
      <c r="N81" s="637"/>
      <c r="O81" s="637" t="s">
        <v>122</v>
      </c>
      <c r="P81" s="637"/>
      <c r="Q81" s="124"/>
      <c r="R81" s="637" t="s">
        <v>121</v>
      </c>
      <c r="S81" s="637"/>
      <c r="T81" s="637" t="s">
        <v>122</v>
      </c>
      <c r="U81" s="637"/>
      <c r="V81" s="128"/>
      <c r="W81" s="129" t="s">
        <v>123</v>
      </c>
      <c r="X81" s="129"/>
      <c r="Y81" s="2"/>
      <c r="Z81" s="126"/>
      <c r="AA81" s="637"/>
      <c r="AB81" s="637"/>
      <c r="AC81" s="637" t="s">
        <v>121</v>
      </c>
      <c r="AD81" s="637"/>
      <c r="AE81" s="637" t="s">
        <v>122</v>
      </c>
      <c r="AF81" s="637"/>
      <c r="AG81" s="124"/>
      <c r="AH81" s="637" t="s">
        <v>121</v>
      </c>
      <c r="AI81" s="637"/>
      <c r="AJ81" s="637" t="s">
        <v>122</v>
      </c>
      <c r="AK81" s="637"/>
      <c r="AL81" s="128"/>
      <c r="AM81" s="129" t="s">
        <v>123</v>
      </c>
      <c r="AN81" s="129"/>
      <c r="AO81" s="126"/>
      <c r="AP81" s="126"/>
      <c r="AQ81" s="130" t="s">
        <v>139</v>
      </c>
      <c r="AR81" s="130"/>
      <c r="AS81" s="130"/>
      <c r="AT81" s="130"/>
      <c r="AU81" s="128"/>
      <c r="AV81" s="129" t="s">
        <v>140</v>
      </c>
      <c r="AW81" s="130"/>
      <c r="AX81" s="130"/>
      <c r="AY81" s="130"/>
      <c r="AZ81" s="128"/>
      <c r="BA81" s="637" t="s">
        <v>124</v>
      </c>
      <c r="BB81" s="637"/>
      <c r="BC81" s="637"/>
      <c r="BD81" s="637"/>
      <c r="BE81" s="75"/>
      <c r="BF81" s="661"/>
      <c r="BG81" s="661"/>
      <c r="BH81" s="661"/>
      <c r="BI81" s="661"/>
      <c r="BJ81" s="70"/>
    </row>
    <row r="82" spans="2:62" ht="20.25" customHeight="1" x14ac:dyDescent="0.7">
      <c r="B82" s="48"/>
      <c r="C82" s="68"/>
      <c r="D82" s="68"/>
      <c r="E82" s="68"/>
      <c r="F82" s="68"/>
      <c r="G82" s="68"/>
      <c r="H82" s="68"/>
      <c r="I82" s="123"/>
      <c r="J82" s="124"/>
      <c r="K82" s="655" t="s">
        <v>6</v>
      </c>
      <c r="L82" s="655"/>
      <c r="M82" s="657">
        <f>SUMIFS($BB$17:$BB$76,$F$17:$F$76,"看護職員",$H$17:$H$76,"A")</f>
        <v>480</v>
      </c>
      <c r="N82" s="657"/>
      <c r="O82" s="650">
        <f>SUMIFS($BD$17:$BD$76,$F$17:$F$76,"看護職員",$H$17:$H$76,"A")</f>
        <v>120</v>
      </c>
      <c r="P82" s="650"/>
      <c r="Q82" s="138"/>
      <c r="R82" s="651">
        <v>0</v>
      </c>
      <c r="S82" s="651"/>
      <c r="T82" s="651">
        <v>0</v>
      </c>
      <c r="U82" s="651"/>
      <c r="V82" s="139"/>
      <c r="W82" s="652">
        <v>3</v>
      </c>
      <c r="X82" s="653"/>
      <c r="Y82" s="2"/>
      <c r="Z82" s="126"/>
      <c r="AA82" s="655" t="s">
        <v>6</v>
      </c>
      <c r="AB82" s="655"/>
      <c r="AC82" s="657">
        <f>SUMIFS($BB$17:$BB$76,$F$17:$F$76,"介護職員",$H$17:$H$76,"A")</f>
        <v>2720</v>
      </c>
      <c r="AD82" s="657"/>
      <c r="AE82" s="650">
        <f>SUMIFS($BD$17:$BD$76,$F$17:$F$76,"介護職員",$H$17:$H$76,"A")</f>
        <v>680</v>
      </c>
      <c r="AF82" s="650"/>
      <c r="AG82" s="138"/>
      <c r="AH82" s="651">
        <v>0</v>
      </c>
      <c r="AI82" s="651"/>
      <c r="AJ82" s="651">
        <v>0</v>
      </c>
      <c r="AK82" s="651"/>
      <c r="AL82" s="139"/>
      <c r="AM82" s="652">
        <v>17</v>
      </c>
      <c r="AN82" s="653"/>
      <c r="AO82" s="126"/>
      <c r="AP82" s="126"/>
      <c r="AQ82" s="654">
        <f>U96</f>
        <v>3.5</v>
      </c>
      <c r="AR82" s="655"/>
      <c r="AS82" s="655"/>
      <c r="AT82" s="655"/>
      <c r="AU82" s="131" t="s">
        <v>138</v>
      </c>
      <c r="AV82" s="654">
        <f>AK96</f>
        <v>20.2</v>
      </c>
      <c r="AW82" s="656"/>
      <c r="AX82" s="656"/>
      <c r="AY82" s="656"/>
      <c r="AZ82" s="131" t="s">
        <v>132</v>
      </c>
      <c r="BA82" s="640">
        <f>ROUNDDOWN(AQ82+AV82,1)</f>
        <v>23.7</v>
      </c>
      <c r="BB82" s="640"/>
      <c r="BC82" s="640"/>
      <c r="BD82" s="640"/>
      <c r="BE82" s="75"/>
      <c r="BF82" s="78"/>
      <c r="BG82" s="78"/>
      <c r="BH82" s="78"/>
      <c r="BI82" s="78"/>
      <c r="BJ82" s="70"/>
    </row>
    <row r="83" spans="2:62" ht="20.25" customHeight="1" x14ac:dyDescent="0.7">
      <c r="B83" s="48"/>
      <c r="C83" s="68"/>
      <c r="D83" s="68"/>
      <c r="E83" s="68"/>
      <c r="F83" s="68"/>
      <c r="G83" s="68"/>
      <c r="H83" s="68"/>
      <c r="I83" s="123"/>
      <c r="J83" s="124"/>
      <c r="K83" s="655" t="s">
        <v>7</v>
      </c>
      <c r="L83" s="655"/>
      <c r="M83" s="657">
        <f>SUMIFS($BB$17:$BB$76,$F$17:$F$76,"看護職員",$H$17:$H$76,"B")</f>
        <v>79.999999999999986</v>
      </c>
      <c r="N83" s="657"/>
      <c r="O83" s="650">
        <f>SUMIFS($BD$17:$BD$76,$F$17:$F$76,"看護職員",$H$17:$H$76,"B")</f>
        <v>19.999999999999996</v>
      </c>
      <c r="P83" s="650"/>
      <c r="Q83" s="138"/>
      <c r="R83" s="651">
        <v>80</v>
      </c>
      <c r="S83" s="651"/>
      <c r="T83" s="651">
        <v>20</v>
      </c>
      <c r="U83" s="651"/>
      <c r="V83" s="139"/>
      <c r="W83" s="652">
        <v>0</v>
      </c>
      <c r="X83" s="653"/>
      <c r="Y83" s="2"/>
      <c r="Z83" s="126"/>
      <c r="AA83" s="655" t="s">
        <v>7</v>
      </c>
      <c r="AB83" s="655"/>
      <c r="AC83" s="657">
        <f>SUMIFS($BB$17:$BB$76,$F$17:$F$76,"介護職員",$H$17:$H$76,"B")</f>
        <v>0</v>
      </c>
      <c r="AD83" s="657"/>
      <c r="AE83" s="650">
        <f>SUMIFS($BD$17:$BD$76,$F$17:$F$76,"介護職員",$H$17:$H$76,"B")</f>
        <v>0</v>
      </c>
      <c r="AF83" s="650"/>
      <c r="AG83" s="138"/>
      <c r="AH83" s="651">
        <v>0</v>
      </c>
      <c r="AI83" s="651"/>
      <c r="AJ83" s="651">
        <v>0</v>
      </c>
      <c r="AK83" s="651"/>
      <c r="AL83" s="139"/>
      <c r="AM83" s="652">
        <v>0</v>
      </c>
      <c r="AN83" s="653"/>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7">
      <c r="B84" s="48"/>
      <c r="C84" s="68"/>
      <c r="D84" s="68"/>
      <c r="E84" s="68"/>
      <c r="F84" s="68"/>
      <c r="G84" s="68"/>
      <c r="H84" s="68"/>
      <c r="I84" s="123"/>
      <c r="J84" s="124"/>
      <c r="K84" s="655" t="s">
        <v>8</v>
      </c>
      <c r="L84" s="655"/>
      <c r="M84" s="657">
        <f>SUMIFS($BB$17:$BB$76,$F$17:$F$76,"看護職員",$H$17:$H$76,"C")</f>
        <v>0</v>
      </c>
      <c r="N84" s="657"/>
      <c r="O84" s="650">
        <f>SUMIFS($BD$17:$BD$76,$F$17:$F$76,"看護職員",$H$17:$H$76,"C")</f>
        <v>0</v>
      </c>
      <c r="P84" s="650"/>
      <c r="Q84" s="138"/>
      <c r="R84" s="651">
        <v>0</v>
      </c>
      <c r="S84" s="651"/>
      <c r="T84" s="658">
        <v>0</v>
      </c>
      <c r="U84" s="658"/>
      <c r="V84" s="139"/>
      <c r="W84" s="659" t="s">
        <v>36</v>
      </c>
      <c r="X84" s="660"/>
      <c r="Y84" s="2"/>
      <c r="Z84" s="126"/>
      <c r="AA84" s="655" t="s">
        <v>8</v>
      </c>
      <c r="AB84" s="655"/>
      <c r="AC84" s="657">
        <f>SUMIFS($BB$17:$BB$76,$F$17:$F$76,"介護職員",$H$17:$H$76,"C")</f>
        <v>512</v>
      </c>
      <c r="AD84" s="657"/>
      <c r="AE84" s="650">
        <f>SUMIFS($BD$17:$BD$76,$F$17:$F$76,"介護職員",$H$17:$H$76,"C")</f>
        <v>128</v>
      </c>
      <c r="AF84" s="650"/>
      <c r="AG84" s="138"/>
      <c r="AH84" s="651">
        <v>512</v>
      </c>
      <c r="AI84" s="651"/>
      <c r="AJ84" s="658">
        <v>128</v>
      </c>
      <c r="AK84" s="658"/>
      <c r="AL84" s="139"/>
      <c r="AM84" s="659" t="s">
        <v>36</v>
      </c>
      <c r="AN84" s="660"/>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7">
      <c r="B85" s="48"/>
      <c r="C85" s="68"/>
      <c r="D85" s="68"/>
      <c r="E85" s="68"/>
      <c r="F85" s="68"/>
      <c r="G85" s="68"/>
      <c r="H85" s="68"/>
      <c r="I85" s="123"/>
      <c r="J85" s="124"/>
      <c r="K85" s="655" t="s">
        <v>9</v>
      </c>
      <c r="L85" s="655"/>
      <c r="M85" s="657">
        <f>SUMIFS($BB$17:$BB$76,$F$17:$F$76,"看護職員",$H$17:$H$76,"D")</f>
        <v>0</v>
      </c>
      <c r="N85" s="657"/>
      <c r="O85" s="650">
        <f>SUMIFS($BD$17:$BD$76,$F$17:$F$76,"看護職員",$H$17:$H$76,"D")</f>
        <v>0</v>
      </c>
      <c r="P85" s="650"/>
      <c r="Q85" s="138"/>
      <c r="R85" s="651">
        <v>0</v>
      </c>
      <c r="S85" s="651"/>
      <c r="T85" s="658">
        <v>0</v>
      </c>
      <c r="U85" s="658"/>
      <c r="V85" s="139"/>
      <c r="W85" s="659" t="s">
        <v>36</v>
      </c>
      <c r="X85" s="660"/>
      <c r="Y85" s="2"/>
      <c r="Z85" s="126"/>
      <c r="AA85" s="655" t="s">
        <v>9</v>
      </c>
      <c r="AB85" s="655"/>
      <c r="AC85" s="657">
        <f>SUMIFS($BB$17:$BB$76,$F$17:$F$76,"介護職員",$H$17:$H$76,"D")</f>
        <v>0</v>
      </c>
      <c r="AD85" s="657"/>
      <c r="AE85" s="650">
        <f>SUMIFS($BD$17:$BD$76,$F$17:$F$76,"介護職員",$H$17:$H$76,"D")</f>
        <v>0</v>
      </c>
      <c r="AF85" s="650"/>
      <c r="AG85" s="138"/>
      <c r="AH85" s="651">
        <v>0</v>
      </c>
      <c r="AI85" s="651"/>
      <c r="AJ85" s="658">
        <v>0</v>
      </c>
      <c r="AK85" s="658"/>
      <c r="AL85" s="139"/>
      <c r="AM85" s="659" t="s">
        <v>36</v>
      </c>
      <c r="AN85" s="660"/>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7">
      <c r="B86" s="48"/>
      <c r="C86" s="68"/>
      <c r="D86" s="68"/>
      <c r="E86" s="68"/>
      <c r="F86" s="68"/>
      <c r="G86" s="68"/>
      <c r="H86" s="68"/>
      <c r="I86" s="123"/>
      <c r="J86" s="124"/>
      <c r="K86" s="655" t="s">
        <v>124</v>
      </c>
      <c r="L86" s="655"/>
      <c r="M86" s="657">
        <f>SUM(M82:N85)</f>
        <v>560</v>
      </c>
      <c r="N86" s="657"/>
      <c r="O86" s="650">
        <f>SUM(O82:P85)</f>
        <v>140</v>
      </c>
      <c r="P86" s="650"/>
      <c r="Q86" s="138"/>
      <c r="R86" s="657">
        <f>SUM(R82:S85)</f>
        <v>80</v>
      </c>
      <c r="S86" s="657"/>
      <c r="T86" s="650">
        <f>SUM(T82:U85)</f>
        <v>20</v>
      </c>
      <c r="U86" s="650"/>
      <c r="V86" s="139"/>
      <c r="W86" s="669">
        <f>SUM(W82:X83)</f>
        <v>3</v>
      </c>
      <c r="X86" s="670"/>
      <c r="Y86" s="2"/>
      <c r="Z86" s="126"/>
      <c r="AA86" s="655" t="s">
        <v>124</v>
      </c>
      <c r="AB86" s="655"/>
      <c r="AC86" s="657">
        <f>SUM(AC82:AD85)</f>
        <v>3232</v>
      </c>
      <c r="AD86" s="657"/>
      <c r="AE86" s="650">
        <f>SUM(AE82:AF85)</f>
        <v>808</v>
      </c>
      <c r="AF86" s="650"/>
      <c r="AG86" s="138"/>
      <c r="AH86" s="657">
        <f>SUM(AH82:AI85)</f>
        <v>512</v>
      </c>
      <c r="AI86" s="657"/>
      <c r="AJ86" s="650">
        <f>SUM(AJ82:AK85)</f>
        <v>128</v>
      </c>
      <c r="AK86" s="650"/>
      <c r="AL86" s="139"/>
      <c r="AM86" s="669">
        <f>SUM(AM82:AN83)</f>
        <v>17</v>
      </c>
      <c r="AN86" s="670"/>
      <c r="AO86" s="126"/>
      <c r="AP86" s="126"/>
      <c r="AQ86" s="655" t="s">
        <v>4</v>
      </c>
      <c r="AR86" s="655"/>
      <c r="AS86" s="655" t="s">
        <v>5</v>
      </c>
      <c r="AT86" s="655"/>
      <c r="AU86" s="655"/>
      <c r="AV86" s="655"/>
      <c r="AW86" s="126"/>
      <c r="AX86" s="126"/>
      <c r="AY86" s="126"/>
      <c r="AZ86" s="126"/>
      <c r="BA86" s="126"/>
      <c r="BB86" s="126"/>
      <c r="BC86" s="126"/>
      <c r="BD86" s="127"/>
      <c r="BE86" s="75"/>
      <c r="BF86" s="70"/>
      <c r="BG86" s="70"/>
      <c r="BH86" s="70"/>
      <c r="BI86" s="70"/>
      <c r="BJ86" s="70"/>
    </row>
    <row r="87" spans="2:62" ht="20.25" customHeight="1" x14ac:dyDescent="0.7">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655" t="s">
        <v>6</v>
      </c>
      <c r="AR87" s="655"/>
      <c r="AS87" s="655" t="s">
        <v>94</v>
      </c>
      <c r="AT87" s="655"/>
      <c r="AU87" s="655"/>
      <c r="AV87" s="655"/>
      <c r="AW87" s="126"/>
      <c r="AX87" s="126"/>
      <c r="AY87" s="126"/>
      <c r="AZ87" s="126"/>
      <c r="BA87" s="126"/>
      <c r="BB87" s="126"/>
      <c r="BC87" s="126"/>
      <c r="BD87" s="127"/>
      <c r="BE87" s="75"/>
      <c r="BF87" s="70"/>
      <c r="BG87" s="70"/>
      <c r="BH87" s="70"/>
      <c r="BI87" s="70"/>
      <c r="BJ87" s="70"/>
    </row>
    <row r="88" spans="2:62" ht="20.25" customHeight="1" x14ac:dyDescent="0.7">
      <c r="B88" s="48"/>
      <c r="C88" s="68"/>
      <c r="D88" s="68"/>
      <c r="E88" s="68"/>
      <c r="F88" s="68"/>
      <c r="G88" s="68"/>
      <c r="H88" s="68"/>
      <c r="I88" s="123"/>
      <c r="J88" s="123"/>
      <c r="K88" s="125" t="s">
        <v>127</v>
      </c>
      <c r="L88" s="124"/>
      <c r="M88" s="124"/>
      <c r="N88" s="124"/>
      <c r="O88" s="124"/>
      <c r="P88" s="124"/>
      <c r="Q88" s="159" t="s">
        <v>199</v>
      </c>
      <c r="R88" s="665" t="s">
        <v>200</v>
      </c>
      <c r="S88" s="666"/>
      <c r="T88" s="136"/>
      <c r="U88" s="136"/>
      <c r="V88" s="124"/>
      <c r="W88" s="124"/>
      <c r="X88" s="124"/>
      <c r="Y88" s="126"/>
      <c r="Z88" s="126"/>
      <c r="AA88" s="125" t="s">
        <v>127</v>
      </c>
      <c r="AB88" s="124"/>
      <c r="AC88" s="124"/>
      <c r="AD88" s="124"/>
      <c r="AE88" s="124"/>
      <c r="AF88" s="124"/>
      <c r="AG88" s="159" t="s">
        <v>199</v>
      </c>
      <c r="AH88" s="667" t="str">
        <f>R88</f>
        <v>週</v>
      </c>
      <c r="AI88" s="668"/>
      <c r="AJ88" s="136"/>
      <c r="AK88" s="136"/>
      <c r="AL88" s="124"/>
      <c r="AM88" s="124"/>
      <c r="AN88" s="124"/>
      <c r="AO88" s="126"/>
      <c r="AP88" s="126"/>
      <c r="AQ88" s="655" t="s">
        <v>7</v>
      </c>
      <c r="AR88" s="655"/>
      <c r="AS88" s="655" t="s">
        <v>95</v>
      </c>
      <c r="AT88" s="655"/>
      <c r="AU88" s="655"/>
      <c r="AV88" s="655"/>
      <c r="AW88" s="126"/>
      <c r="AX88" s="126"/>
      <c r="AY88" s="126"/>
      <c r="AZ88" s="126"/>
      <c r="BA88" s="126"/>
      <c r="BB88" s="126"/>
      <c r="BC88" s="126"/>
      <c r="BD88" s="127"/>
      <c r="BE88" s="75"/>
      <c r="BF88" s="70"/>
      <c r="BG88" s="70"/>
      <c r="BH88" s="70"/>
      <c r="BI88" s="70"/>
      <c r="BJ88" s="70"/>
    </row>
    <row r="89" spans="2:62" ht="20.25" customHeight="1" x14ac:dyDescent="0.7">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655" t="s">
        <v>8</v>
      </c>
      <c r="AR89" s="655"/>
      <c r="AS89" s="655" t="s">
        <v>96</v>
      </c>
      <c r="AT89" s="655"/>
      <c r="AU89" s="655"/>
      <c r="AV89" s="655"/>
      <c r="AW89" s="126"/>
      <c r="AX89" s="126"/>
      <c r="AY89" s="126"/>
      <c r="AZ89" s="126"/>
      <c r="BA89" s="126"/>
      <c r="BB89" s="126"/>
      <c r="BC89" s="126"/>
      <c r="BD89" s="127"/>
      <c r="BE89" s="75"/>
      <c r="BF89" s="70"/>
      <c r="BG89" s="70"/>
      <c r="BH89" s="70"/>
      <c r="BI89" s="70"/>
      <c r="BJ89" s="70"/>
    </row>
    <row r="90" spans="2:62" ht="20.25" customHeight="1" x14ac:dyDescent="0.7">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655" t="s">
        <v>9</v>
      </c>
      <c r="AR90" s="655"/>
      <c r="AS90" s="655" t="s">
        <v>142</v>
      </c>
      <c r="AT90" s="655"/>
      <c r="AU90" s="655"/>
      <c r="AV90" s="655"/>
      <c r="AW90" s="126"/>
      <c r="AX90" s="126"/>
      <c r="AY90" s="126"/>
      <c r="AZ90" s="126"/>
      <c r="BA90" s="126"/>
      <c r="BB90" s="126"/>
      <c r="BC90" s="126"/>
      <c r="BD90" s="127"/>
      <c r="BE90" s="75"/>
      <c r="BF90" s="70"/>
      <c r="BG90" s="70"/>
      <c r="BH90" s="70"/>
      <c r="BI90" s="70"/>
      <c r="BJ90" s="70"/>
    </row>
    <row r="91" spans="2:62" ht="20.25" customHeight="1" x14ac:dyDescent="0.7">
      <c r="I91" s="2"/>
      <c r="J91" s="2"/>
      <c r="K91" s="671">
        <f>IF($R$88="週",T86,R86)</f>
        <v>20</v>
      </c>
      <c r="L91" s="671"/>
      <c r="M91" s="671"/>
      <c r="N91" s="671"/>
      <c r="O91" s="131" t="s">
        <v>131</v>
      </c>
      <c r="P91" s="655">
        <f>IF($R$88="週",$BA$6,$BE$6)</f>
        <v>40</v>
      </c>
      <c r="Q91" s="655"/>
      <c r="R91" s="655"/>
      <c r="S91" s="655"/>
      <c r="T91" s="131" t="s">
        <v>132</v>
      </c>
      <c r="U91" s="662">
        <f>ROUNDDOWN(K91/P91,1)</f>
        <v>0.5</v>
      </c>
      <c r="V91" s="662"/>
      <c r="W91" s="662"/>
      <c r="X91" s="662"/>
      <c r="Y91" s="2"/>
      <c r="Z91" s="2"/>
      <c r="AA91" s="671">
        <f>IF($AH$88="週",AJ86,AH86)</f>
        <v>128</v>
      </c>
      <c r="AB91" s="671"/>
      <c r="AC91" s="671"/>
      <c r="AD91" s="671"/>
      <c r="AE91" s="131" t="s">
        <v>131</v>
      </c>
      <c r="AF91" s="655">
        <f>IF($AH$88="週",$BA$6,$BE$6)</f>
        <v>40</v>
      </c>
      <c r="AG91" s="655"/>
      <c r="AH91" s="655"/>
      <c r="AI91" s="655"/>
      <c r="AJ91" s="131" t="s">
        <v>132</v>
      </c>
      <c r="AK91" s="662">
        <f>ROUNDDOWN(AA91/AF91,1)</f>
        <v>3.2</v>
      </c>
      <c r="AL91" s="662"/>
      <c r="AM91" s="662"/>
      <c r="AN91" s="662"/>
      <c r="AO91" s="2"/>
      <c r="AP91" s="2"/>
      <c r="AQ91" s="2"/>
      <c r="AR91" s="2"/>
      <c r="AS91" s="2"/>
      <c r="AT91" s="2"/>
      <c r="AU91" s="2"/>
      <c r="AV91" s="2"/>
      <c r="AW91" s="2"/>
      <c r="AX91" s="2"/>
      <c r="AY91" s="2"/>
      <c r="AZ91" s="2"/>
      <c r="BA91" s="2"/>
      <c r="BB91" s="2"/>
      <c r="BC91" s="2"/>
      <c r="BD91" s="2"/>
    </row>
    <row r="92" spans="2:62" ht="20.25" customHeight="1" x14ac:dyDescent="0.7">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7">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7">
      <c r="I94" s="2"/>
      <c r="J94" s="2"/>
      <c r="K94" s="124" t="s">
        <v>120</v>
      </c>
      <c r="L94" s="124"/>
      <c r="M94" s="124"/>
      <c r="N94" s="124"/>
      <c r="O94" s="124"/>
      <c r="P94" s="124"/>
      <c r="Q94" s="124"/>
      <c r="R94" s="124"/>
      <c r="S94" s="124"/>
      <c r="T94" s="125"/>
      <c r="U94" s="636"/>
      <c r="V94" s="636"/>
      <c r="W94" s="636"/>
      <c r="X94" s="636"/>
      <c r="Y94" s="2"/>
      <c r="Z94" s="2"/>
      <c r="AA94" s="124" t="s">
        <v>120</v>
      </c>
      <c r="AB94" s="124"/>
      <c r="AC94" s="124"/>
      <c r="AD94" s="124"/>
      <c r="AE94" s="124"/>
      <c r="AF94" s="124"/>
      <c r="AG94" s="124"/>
      <c r="AH94" s="124"/>
      <c r="AI94" s="124"/>
      <c r="AJ94" s="125"/>
      <c r="AK94" s="636"/>
      <c r="AL94" s="636"/>
      <c r="AM94" s="636"/>
      <c r="AN94" s="636"/>
      <c r="AO94" s="2"/>
      <c r="AP94" s="2"/>
      <c r="AQ94" s="2"/>
      <c r="AR94" s="2"/>
      <c r="AS94" s="2"/>
      <c r="AT94" s="2"/>
      <c r="AU94" s="2"/>
      <c r="AV94" s="2"/>
      <c r="AW94" s="2"/>
      <c r="AX94" s="2"/>
      <c r="AY94" s="2"/>
      <c r="AZ94" s="2"/>
      <c r="BA94" s="2"/>
      <c r="BB94" s="2"/>
      <c r="BC94" s="2"/>
      <c r="BD94" s="2"/>
    </row>
    <row r="95" spans="2:62" ht="20.25" customHeight="1" x14ac:dyDescent="0.7">
      <c r="I95" s="2"/>
      <c r="J95" s="2"/>
      <c r="K95" s="128" t="s">
        <v>134</v>
      </c>
      <c r="L95" s="128"/>
      <c r="M95" s="128"/>
      <c r="N95" s="128"/>
      <c r="O95" s="128"/>
      <c r="P95" s="124" t="s">
        <v>135</v>
      </c>
      <c r="Q95" s="128"/>
      <c r="R95" s="128"/>
      <c r="S95" s="128"/>
      <c r="T95" s="128"/>
      <c r="U95" s="637" t="s">
        <v>124</v>
      </c>
      <c r="V95" s="637"/>
      <c r="W95" s="637"/>
      <c r="X95" s="637"/>
      <c r="Y95" s="2"/>
      <c r="Z95" s="2"/>
      <c r="AA95" s="128" t="s">
        <v>134</v>
      </c>
      <c r="AB95" s="128"/>
      <c r="AC95" s="128"/>
      <c r="AD95" s="128"/>
      <c r="AE95" s="128"/>
      <c r="AF95" s="124" t="s">
        <v>135</v>
      </c>
      <c r="AG95" s="128"/>
      <c r="AH95" s="128"/>
      <c r="AI95" s="128"/>
      <c r="AJ95" s="128"/>
      <c r="AK95" s="637" t="s">
        <v>124</v>
      </c>
      <c r="AL95" s="637"/>
      <c r="AM95" s="637"/>
      <c r="AN95" s="637"/>
      <c r="AO95" s="2"/>
      <c r="AP95" s="2"/>
      <c r="AQ95" s="2"/>
      <c r="AR95" s="2"/>
      <c r="AS95" s="2"/>
      <c r="AT95" s="2"/>
      <c r="AU95" s="2"/>
      <c r="AV95" s="2"/>
      <c r="AW95" s="2"/>
      <c r="AX95" s="2"/>
      <c r="AY95" s="2"/>
      <c r="AZ95" s="2"/>
      <c r="BA95" s="2"/>
      <c r="BB95" s="2"/>
      <c r="BC95" s="2"/>
      <c r="BD95" s="2"/>
    </row>
    <row r="96" spans="2:62" ht="20.25" customHeight="1" x14ac:dyDescent="0.7">
      <c r="I96" s="2"/>
      <c r="J96" s="2"/>
      <c r="K96" s="655">
        <f>W86</f>
        <v>3</v>
      </c>
      <c r="L96" s="655"/>
      <c r="M96" s="655"/>
      <c r="N96" s="655"/>
      <c r="O96" s="131" t="s">
        <v>138</v>
      </c>
      <c r="P96" s="662">
        <f>U91</f>
        <v>0.5</v>
      </c>
      <c r="Q96" s="662"/>
      <c r="R96" s="662"/>
      <c r="S96" s="662"/>
      <c r="T96" s="131" t="s">
        <v>132</v>
      </c>
      <c r="U96" s="640">
        <f>ROUNDDOWN(K96+P96,1)</f>
        <v>3.5</v>
      </c>
      <c r="V96" s="640"/>
      <c r="W96" s="640"/>
      <c r="X96" s="640"/>
      <c r="Y96" s="137"/>
      <c r="Z96" s="137"/>
      <c r="AA96" s="663">
        <f>AM86</f>
        <v>17</v>
      </c>
      <c r="AB96" s="663"/>
      <c r="AC96" s="663"/>
      <c r="AD96" s="663"/>
      <c r="AE96" s="135" t="s">
        <v>138</v>
      </c>
      <c r="AF96" s="664">
        <f>AK91</f>
        <v>3.2</v>
      </c>
      <c r="AG96" s="664"/>
      <c r="AH96" s="664"/>
      <c r="AI96" s="664"/>
      <c r="AJ96" s="135" t="s">
        <v>132</v>
      </c>
      <c r="AK96" s="640">
        <f>ROUNDDOWN(AA96+AF96,1)</f>
        <v>20.2</v>
      </c>
      <c r="AL96" s="640"/>
      <c r="AM96" s="640"/>
      <c r="AN96" s="640"/>
      <c r="AO96" s="2"/>
      <c r="AP96" s="2"/>
      <c r="AQ96" s="2"/>
      <c r="AR96" s="2"/>
      <c r="AS96" s="2"/>
      <c r="AT96" s="2"/>
      <c r="AU96" s="2"/>
      <c r="AV96" s="2"/>
      <c r="AW96" s="2"/>
      <c r="AX96" s="2"/>
      <c r="AY96" s="2"/>
      <c r="AZ96" s="2"/>
      <c r="BA96" s="2"/>
      <c r="BB96" s="2"/>
      <c r="BC96" s="2"/>
      <c r="BD96" s="2"/>
    </row>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04" ht="20.25" customHeight="1" x14ac:dyDescent="0.7"/>
    <row r="105" ht="20.25" customHeight="1" x14ac:dyDescent="0.7"/>
    <row r="106" ht="20.25" customHeight="1" x14ac:dyDescent="0.7"/>
    <row r="107" ht="20.25" customHeight="1" x14ac:dyDescent="0.7"/>
    <row r="108" ht="20.25" customHeight="1" x14ac:dyDescent="0.7"/>
    <row r="109" ht="20.25" customHeight="1" x14ac:dyDescent="0.7"/>
    <row r="110" ht="20.25" customHeight="1" x14ac:dyDescent="0.7"/>
    <row r="111" ht="20.25" customHeight="1" x14ac:dyDescent="0.7"/>
    <row r="112" ht="20.25" customHeight="1" x14ac:dyDescent="0.7"/>
    <row r="113" ht="20.25" customHeight="1" x14ac:dyDescent="0.7"/>
    <row r="114" ht="20.25" customHeight="1" x14ac:dyDescent="0.7"/>
    <row r="115" ht="20.25" customHeight="1" x14ac:dyDescent="0.7"/>
    <row r="116" ht="20.25" customHeight="1" x14ac:dyDescent="0.7"/>
    <row r="143" spans="1:59" x14ac:dyDescent="0.7">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7">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7">
      <c r="A145" s="11"/>
      <c r="B145" s="11"/>
      <c r="C145" s="14"/>
      <c r="D145" s="14"/>
      <c r="E145" s="14"/>
      <c r="F145" s="14"/>
      <c r="G145" s="14"/>
      <c r="H145" s="14"/>
      <c r="I145" s="14"/>
      <c r="J145" s="14"/>
      <c r="K145" s="12"/>
      <c r="L145" s="12"/>
      <c r="M145" s="11"/>
      <c r="N145" s="11"/>
      <c r="O145" s="11"/>
      <c r="P145" s="11"/>
      <c r="Q145" s="11"/>
      <c r="R145" s="11"/>
    </row>
    <row r="146" spans="1:18" x14ac:dyDescent="0.7">
      <c r="A146" s="11"/>
      <c r="B146" s="11"/>
      <c r="C146" s="14"/>
      <c r="D146" s="14"/>
      <c r="E146" s="14"/>
      <c r="F146" s="14"/>
      <c r="G146" s="14"/>
      <c r="H146" s="14"/>
      <c r="I146" s="14"/>
      <c r="J146" s="14"/>
      <c r="K146" s="12"/>
      <c r="L146" s="12"/>
      <c r="M146" s="11"/>
      <c r="N146" s="11"/>
      <c r="O146" s="11"/>
      <c r="P146" s="11"/>
      <c r="Q146" s="11"/>
      <c r="R146" s="11"/>
    </row>
    <row r="147" spans="1:18" x14ac:dyDescent="0.7">
      <c r="C147" s="3"/>
      <c r="D147" s="3"/>
      <c r="E147" s="3"/>
      <c r="F147" s="3"/>
      <c r="G147" s="3"/>
      <c r="H147" s="3"/>
      <c r="I147" s="3"/>
      <c r="J147" s="3"/>
    </row>
    <row r="148" spans="1:18" x14ac:dyDescent="0.7">
      <c r="C148" s="3"/>
      <c r="D148" s="3"/>
      <c r="E148" s="3"/>
      <c r="F148" s="3"/>
      <c r="G148" s="3"/>
      <c r="H148" s="3"/>
      <c r="I148" s="3"/>
      <c r="J148" s="3"/>
    </row>
    <row r="149" spans="1:18" x14ac:dyDescent="0.7">
      <c r="C149" s="3"/>
      <c r="D149" s="3"/>
      <c r="E149" s="3"/>
      <c r="F149" s="3"/>
      <c r="G149" s="3"/>
      <c r="H149" s="3"/>
      <c r="I149" s="3"/>
      <c r="J149" s="3"/>
    </row>
    <row r="150" spans="1:18" x14ac:dyDescent="0.7">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75" zoomScaleNormal="75" workbookViewId="0">
      <selection activeCell="AY13" sqref="AY13:BA13"/>
    </sheetView>
  </sheetViews>
  <sheetFormatPr defaultRowHeight="25.9" x14ac:dyDescent="0.7"/>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7">
      <c r="B1" s="82" t="s">
        <v>32</v>
      </c>
    </row>
    <row r="2" spans="2:14" x14ac:dyDescent="0.7">
      <c r="B2" s="85" t="s">
        <v>33</v>
      </c>
      <c r="F2" s="86"/>
      <c r="G2" s="87"/>
      <c r="H2" s="87"/>
      <c r="I2" s="87"/>
      <c r="J2" s="88"/>
      <c r="K2" s="87"/>
      <c r="L2" s="87"/>
    </row>
    <row r="3" spans="2:14" x14ac:dyDescent="0.7">
      <c r="B3" s="86" t="s">
        <v>177</v>
      </c>
      <c r="F3" s="88" t="s">
        <v>178</v>
      </c>
      <c r="G3" s="87"/>
      <c r="H3" s="87"/>
      <c r="I3" s="87"/>
      <c r="J3" s="88"/>
      <c r="K3" s="87"/>
      <c r="L3" s="87"/>
    </row>
    <row r="4" spans="2:14" x14ac:dyDescent="0.7">
      <c r="B4" s="85"/>
      <c r="F4" s="672" t="s">
        <v>34</v>
      </c>
      <c r="G4" s="672"/>
      <c r="H4" s="672"/>
      <c r="I4" s="672"/>
      <c r="J4" s="672"/>
      <c r="K4" s="672"/>
      <c r="L4" s="672"/>
      <c r="N4" s="672" t="s">
        <v>185</v>
      </c>
    </row>
    <row r="5" spans="2:14" x14ac:dyDescent="0.7">
      <c r="B5" s="83" t="s">
        <v>20</v>
      </c>
      <c r="C5" s="83" t="s">
        <v>4</v>
      </c>
      <c r="F5" s="83" t="s">
        <v>186</v>
      </c>
      <c r="G5" s="83"/>
      <c r="H5" s="83" t="s">
        <v>187</v>
      </c>
      <c r="J5" s="83" t="s">
        <v>35</v>
      </c>
      <c r="L5" s="83" t="s">
        <v>34</v>
      </c>
      <c r="N5" s="672"/>
    </row>
    <row r="6" spans="2:14" x14ac:dyDescent="0.7">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7">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7">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7">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7">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7">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7">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7">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7">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7">
      <c r="B15" s="89">
        <v>10</v>
      </c>
      <c r="C15" s="90" t="s">
        <v>47</v>
      </c>
      <c r="D15" s="91" t="str">
        <f t="shared" si="0"/>
        <v>j</v>
      </c>
      <c r="E15" s="89" t="s">
        <v>16</v>
      </c>
      <c r="F15" s="92"/>
      <c r="G15" s="89" t="s">
        <v>17</v>
      </c>
      <c r="H15" s="92"/>
      <c r="I15" s="93" t="s">
        <v>37</v>
      </c>
      <c r="J15" s="92">
        <v>0</v>
      </c>
      <c r="K15" s="94" t="s">
        <v>2</v>
      </c>
      <c r="L15" s="95" t="str">
        <f t="shared" si="1"/>
        <v/>
      </c>
      <c r="N15" s="96"/>
    </row>
    <row r="16" spans="2:14" x14ac:dyDescent="0.7">
      <c r="B16" s="89">
        <v>11</v>
      </c>
      <c r="C16" s="90" t="s">
        <v>48</v>
      </c>
      <c r="D16" s="91" t="str">
        <f t="shared" si="0"/>
        <v>k</v>
      </c>
      <c r="E16" s="89" t="s">
        <v>16</v>
      </c>
      <c r="F16" s="92"/>
      <c r="G16" s="89" t="s">
        <v>17</v>
      </c>
      <c r="H16" s="92"/>
      <c r="I16" s="93" t="s">
        <v>37</v>
      </c>
      <c r="J16" s="92">
        <v>0</v>
      </c>
      <c r="K16" s="94" t="s">
        <v>2</v>
      </c>
      <c r="L16" s="95" t="str">
        <f t="shared" si="1"/>
        <v/>
      </c>
      <c r="N16" s="96"/>
    </row>
    <row r="17" spans="2:14" x14ac:dyDescent="0.7">
      <c r="B17" s="89">
        <v>12</v>
      </c>
      <c r="C17" s="90" t="s">
        <v>49</v>
      </c>
      <c r="D17" s="91" t="str">
        <f t="shared" si="0"/>
        <v>l</v>
      </c>
      <c r="E17" s="89" t="s">
        <v>16</v>
      </c>
      <c r="F17" s="92"/>
      <c r="G17" s="89" t="s">
        <v>17</v>
      </c>
      <c r="H17" s="92"/>
      <c r="I17" s="93" t="s">
        <v>37</v>
      </c>
      <c r="J17" s="92">
        <v>0</v>
      </c>
      <c r="K17" s="94" t="s">
        <v>2</v>
      </c>
      <c r="L17" s="95" t="str">
        <f t="shared" si="1"/>
        <v/>
      </c>
      <c r="N17" s="96"/>
    </row>
    <row r="18" spans="2:14" x14ac:dyDescent="0.7">
      <c r="B18" s="89">
        <v>13</v>
      </c>
      <c r="C18" s="90" t="s">
        <v>50</v>
      </c>
      <c r="D18" s="91" t="str">
        <f t="shared" si="0"/>
        <v>m</v>
      </c>
      <c r="E18" s="89" t="s">
        <v>16</v>
      </c>
      <c r="F18" s="92"/>
      <c r="G18" s="89" t="s">
        <v>17</v>
      </c>
      <c r="H18" s="92"/>
      <c r="I18" s="93" t="s">
        <v>37</v>
      </c>
      <c r="J18" s="92">
        <v>0</v>
      </c>
      <c r="K18" s="94" t="s">
        <v>2</v>
      </c>
      <c r="L18" s="95" t="str">
        <f t="shared" si="1"/>
        <v/>
      </c>
      <c r="N18" s="96"/>
    </row>
    <row r="19" spans="2:14" x14ac:dyDescent="0.7">
      <c r="B19" s="89">
        <v>14</v>
      </c>
      <c r="C19" s="90" t="s">
        <v>51</v>
      </c>
      <c r="D19" s="91" t="str">
        <f t="shared" si="0"/>
        <v>n</v>
      </c>
      <c r="E19" s="89" t="s">
        <v>16</v>
      </c>
      <c r="F19" s="92"/>
      <c r="G19" s="89" t="s">
        <v>17</v>
      </c>
      <c r="H19" s="92"/>
      <c r="I19" s="93" t="s">
        <v>37</v>
      </c>
      <c r="J19" s="92">
        <v>0</v>
      </c>
      <c r="K19" s="94" t="s">
        <v>2</v>
      </c>
      <c r="L19" s="95" t="str">
        <f t="shared" si="1"/>
        <v/>
      </c>
      <c r="N19" s="96"/>
    </row>
    <row r="20" spans="2:14" x14ac:dyDescent="0.7">
      <c r="B20" s="89">
        <v>15</v>
      </c>
      <c r="C20" s="90" t="s">
        <v>52</v>
      </c>
      <c r="D20" s="91" t="str">
        <f t="shared" si="0"/>
        <v>o</v>
      </c>
      <c r="E20" s="89" t="s">
        <v>16</v>
      </c>
      <c r="F20" s="92"/>
      <c r="G20" s="89" t="s">
        <v>17</v>
      </c>
      <c r="H20" s="92"/>
      <c r="I20" s="93" t="s">
        <v>37</v>
      </c>
      <c r="J20" s="92">
        <v>0</v>
      </c>
      <c r="K20" s="94" t="s">
        <v>2</v>
      </c>
      <c r="L20" s="95" t="str">
        <f t="shared" si="1"/>
        <v/>
      </c>
      <c r="N20" s="96"/>
    </row>
    <row r="21" spans="2:14" x14ac:dyDescent="0.7">
      <c r="B21" s="89">
        <v>16</v>
      </c>
      <c r="C21" s="90" t="s">
        <v>53</v>
      </c>
      <c r="D21" s="91" t="str">
        <f t="shared" si="0"/>
        <v>p</v>
      </c>
      <c r="E21" s="89" t="s">
        <v>16</v>
      </c>
      <c r="F21" s="92"/>
      <c r="G21" s="89" t="s">
        <v>17</v>
      </c>
      <c r="H21" s="92"/>
      <c r="I21" s="93" t="s">
        <v>37</v>
      </c>
      <c r="J21" s="92">
        <v>0</v>
      </c>
      <c r="K21" s="94" t="s">
        <v>2</v>
      </c>
      <c r="L21" s="95" t="str">
        <f t="shared" si="1"/>
        <v/>
      </c>
      <c r="N21" s="96"/>
    </row>
    <row r="22" spans="2:14" x14ac:dyDescent="0.7">
      <c r="B22" s="89">
        <v>17</v>
      </c>
      <c r="C22" s="90" t="s">
        <v>54</v>
      </c>
      <c r="D22" s="91" t="str">
        <f t="shared" si="0"/>
        <v>q</v>
      </c>
      <c r="E22" s="89" t="s">
        <v>16</v>
      </c>
      <c r="F22" s="92"/>
      <c r="G22" s="89" t="s">
        <v>17</v>
      </c>
      <c r="H22" s="92"/>
      <c r="I22" s="93" t="s">
        <v>37</v>
      </c>
      <c r="J22" s="92">
        <v>0</v>
      </c>
      <c r="K22" s="94" t="s">
        <v>2</v>
      </c>
      <c r="L22" s="95" t="str">
        <f t="shared" si="1"/>
        <v/>
      </c>
      <c r="N22" s="96"/>
    </row>
    <row r="23" spans="2:14" x14ac:dyDescent="0.7">
      <c r="B23" s="89">
        <v>18</v>
      </c>
      <c r="C23" s="90" t="s">
        <v>55</v>
      </c>
      <c r="D23" s="91" t="str">
        <f t="shared" si="0"/>
        <v>r</v>
      </c>
      <c r="E23" s="89" t="s">
        <v>16</v>
      </c>
      <c r="F23" s="97"/>
      <c r="G23" s="89" t="s">
        <v>17</v>
      </c>
      <c r="H23" s="97"/>
      <c r="I23" s="93" t="s">
        <v>37</v>
      </c>
      <c r="J23" s="97"/>
      <c r="K23" s="94" t="s">
        <v>2</v>
      </c>
      <c r="L23" s="90">
        <v>1</v>
      </c>
      <c r="N23" s="96"/>
    </row>
    <row r="24" spans="2:14" x14ac:dyDescent="0.7">
      <c r="B24" s="89">
        <v>19</v>
      </c>
      <c r="C24" s="90" t="s">
        <v>56</v>
      </c>
      <c r="D24" s="91" t="str">
        <f t="shared" si="0"/>
        <v>s</v>
      </c>
      <c r="E24" s="89" t="s">
        <v>16</v>
      </c>
      <c r="F24" s="97"/>
      <c r="G24" s="89" t="s">
        <v>17</v>
      </c>
      <c r="H24" s="97"/>
      <c r="I24" s="93" t="s">
        <v>37</v>
      </c>
      <c r="J24" s="97"/>
      <c r="K24" s="94" t="s">
        <v>2</v>
      </c>
      <c r="L24" s="90">
        <v>2</v>
      </c>
      <c r="N24" s="96"/>
    </row>
    <row r="25" spans="2:14" x14ac:dyDescent="0.7">
      <c r="B25" s="89">
        <v>20</v>
      </c>
      <c r="C25" s="90" t="s">
        <v>57</v>
      </c>
      <c r="D25" s="91" t="str">
        <f t="shared" si="0"/>
        <v>t</v>
      </c>
      <c r="E25" s="89" t="s">
        <v>16</v>
      </c>
      <c r="F25" s="97"/>
      <c r="G25" s="89" t="s">
        <v>17</v>
      </c>
      <c r="H25" s="97"/>
      <c r="I25" s="93" t="s">
        <v>37</v>
      </c>
      <c r="J25" s="97"/>
      <c r="K25" s="94" t="s">
        <v>2</v>
      </c>
      <c r="L25" s="90">
        <v>3</v>
      </c>
      <c r="N25" s="96"/>
    </row>
    <row r="26" spans="2:14" x14ac:dyDescent="0.7">
      <c r="B26" s="89">
        <v>21</v>
      </c>
      <c r="C26" s="90" t="s">
        <v>58</v>
      </c>
      <c r="D26" s="91" t="str">
        <f t="shared" si="0"/>
        <v>u</v>
      </c>
      <c r="E26" s="89" t="s">
        <v>16</v>
      </c>
      <c r="F26" s="97"/>
      <c r="G26" s="89" t="s">
        <v>17</v>
      </c>
      <c r="H26" s="97"/>
      <c r="I26" s="93" t="s">
        <v>37</v>
      </c>
      <c r="J26" s="97"/>
      <c r="K26" s="94" t="s">
        <v>2</v>
      </c>
      <c r="L26" s="90">
        <v>4</v>
      </c>
      <c r="N26" s="96"/>
    </row>
    <row r="27" spans="2:14" x14ac:dyDescent="0.7">
      <c r="B27" s="89">
        <v>22</v>
      </c>
      <c r="C27" s="90" t="s">
        <v>59</v>
      </c>
      <c r="D27" s="91" t="str">
        <f t="shared" si="0"/>
        <v>v</v>
      </c>
      <c r="E27" s="89" t="s">
        <v>16</v>
      </c>
      <c r="F27" s="97"/>
      <c r="G27" s="89" t="s">
        <v>17</v>
      </c>
      <c r="H27" s="97"/>
      <c r="I27" s="93" t="s">
        <v>37</v>
      </c>
      <c r="J27" s="97"/>
      <c r="K27" s="94" t="s">
        <v>2</v>
      </c>
      <c r="L27" s="90">
        <v>5</v>
      </c>
      <c r="N27" s="96"/>
    </row>
    <row r="28" spans="2:14" x14ac:dyDescent="0.7">
      <c r="B28" s="89">
        <v>23</v>
      </c>
      <c r="C28" s="90" t="s">
        <v>60</v>
      </c>
      <c r="D28" s="91" t="str">
        <f t="shared" si="0"/>
        <v>w</v>
      </c>
      <c r="E28" s="89" t="s">
        <v>16</v>
      </c>
      <c r="F28" s="97"/>
      <c r="G28" s="89" t="s">
        <v>17</v>
      </c>
      <c r="H28" s="97"/>
      <c r="I28" s="93" t="s">
        <v>37</v>
      </c>
      <c r="J28" s="97"/>
      <c r="K28" s="94" t="s">
        <v>2</v>
      </c>
      <c r="L28" s="90">
        <v>6</v>
      </c>
      <c r="N28" s="96"/>
    </row>
    <row r="29" spans="2:14" x14ac:dyDescent="0.7">
      <c r="B29" s="89">
        <v>24</v>
      </c>
      <c r="C29" s="90" t="s">
        <v>61</v>
      </c>
      <c r="D29" s="91" t="str">
        <f t="shared" si="0"/>
        <v>x</v>
      </c>
      <c r="E29" s="89" t="s">
        <v>16</v>
      </c>
      <c r="F29" s="97"/>
      <c r="G29" s="89" t="s">
        <v>17</v>
      </c>
      <c r="H29" s="97"/>
      <c r="I29" s="93" t="s">
        <v>37</v>
      </c>
      <c r="J29" s="97"/>
      <c r="K29" s="94" t="s">
        <v>2</v>
      </c>
      <c r="L29" s="90">
        <v>7</v>
      </c>
      <c r="N29" s="96"/>
    </row>
    <row r="30" spans="2:14" x14ac:dyDescent="0.7">
      <c r="B30" s="89">
        <v>25</v>
      </c>
      <c r="C30" s="90" t="s">
        <v>62</v>
      </c>
      <c r="D30" s="91" t="str">
        <f t="shared" si="0"/>
        <v>y</v>
      </c>
      <c r="E30" s="89" t="s">
        <v>16</v>
      </c>
      <c r="F30" s="97"/>
      <c r="G30" s="89" t="s">
        <v>17</v>
      </c>
      <c r="H30" s="97"/>
      <c r="I30" s="93" t="s">
        <v>37</v>
      </c>
      <c r="J30" s="97"/>
      <c r="K30" s="94" t="s">
        <v>2</v>
      </c>
      <c r="L30" s="90">
        <v>8</v>
      </c>
      <c r="N30" s="96"/>
    </row>
    <row r="31" spans="2:14" x14ac:dyDescent="0.7">
      <c r="B31" s="89">
        <v>26</v>
      </c>
      <c r="C31" s="90" t="s">
        <v>63</v>
      </c>
      <c r="D31" s="91" t="str">
        <f t="shared" si="0"/>
        <v>z</v>
      </c>
      <c r="E31" s="89" t="s">
        <v>16</v>
      </c>
      <c r="F31" s="97"/>
      <c r="G31" s="89" t="s">
        <v>17</v>
      </c>
      <c r="H31" s="97"/>
      <c r="I31" s="93" t="s">
        <v>37</v>
      </c>
      <c r="J31" s="97"/>
      <c r="K31" s="94" t="s">
        <v>2</v>
      </c>
      <c r="L31" s="90">
        <v>1</v>
      </c>
      <c r="N31" s="96"/>
    </row>
    <row r="32" spans="2:14" x14ac:dyDescent="0.7">
      <c r="B32" s="89">
        <v>27</v>
      </c>
      <c r="C32" s="90" t="s">
        <v>61</v>
      </c>
      <c r="D32" s="91" t="str">
        <f t="shared" si="0"/>
        <v>x</v>
      </c>
      <c r="E32" s="89" t="s">
        <v>16</v>
      </c>
      <c r="F32" s="97"/>
      <c r="G32" s="89" t="s">
        <v>17</v>
      </c>
      <c r="H32" s="97"/>
      <c r="I32" s="93" t="s">
        <v>37</v>
      </c>
      <c r="J32" s="97"/>
      <c r="K32" s="94" t="s">
        <v>2</v>
      </c>
      <c r="L32" s="90">
        <v>2</v>
      </c>
      <c r="N32" s="96"/>
    </row>
    <row r="33" spans="2:14" x14ac:dyDescent="0.7">
      <c r="B33" s="89">
        <v>28</v>
      </c>
      <c r="C33" s="90" t="s">
        <v>64</v>
      </c>
      <c r="D33" s="91" t="str">
        <f t="shared" si="0"/>
        <v>aa</v>
      </c>
      <c r="E33" s="89" t="s">
        <v>16</v>
      </c>
      <c r="F33" s="97"/>
      <c r="G33" s="89" t="s">
        <v>17</v>
      </c>
      <c r="H33" s="97"/>
      <c r="I33" s="93" t="s">
        <v>37</v>
      </c>
      <c r="J33" s="97"/>
      <c r="K33" s="94" t="s">
        <v>2</v>
      </c>
      <c r="L33" s="90">
        <v>3</v>
      </c>
      <c r="N33" s="96"/>
    </row>
    <row r="34" spans="2:14" x14ac:dyDescent="0.7">
      <c r="B34" s="89">
        <v>29</v>
      </c>
      <c r="C34" s="90" t="s">
        <v>65</v>
      </c>
      <c r="D34" s="91" t="str">
        <f t="shared" si="0"/>
        <v>ab</v>
      </c>
      <c r="E34" s="89" t="s">
        <v>16</v>
      </c>
      <c r="F34" s="97"/>
      <c r="G34" s="89" t="s">
        <v>17</v>
      </c>
      <c r="H34" s="97"/>
      <c r="I34" s="93" t="s">
        <v>37</v>
      </c>
      <c r="J34" s="97"/>
      <c r="K34" s="94" t="s">
        <v>2</v>
      </c>
      <c r="L34" s="90">
        <v>4</v>
      </c>
      <c r="N34" s="96"/>
    </row>
    <row r="35" spans="2:14" x14ac:dyDescent="0.7">
      <c r="B35" s="89">
        <v>30</v>
      </c>
      <c r="C35" s="90" t="s">
        <v>66</v>
      </c>
      <c r="D35" s="91" t="str">
        <f t="shared" si="0"/>
        <v>ac</v>
      </c>
      <c r="E35" s="89" t="s">
        <v>16</v>
      </c>
      <c r="F35" s="97"/>
      <c r="G35" s="89" t="s">
        <v>17</v>
      </c>
      <c r="H35" s="97"/>
      <c r="I35" s="93" t="s">
        <v>37</v>
      </c>
      <c r="J35" s="97"/>
      <c r="K35" s="94" t="s">
        <v>2</v>
      </c>
      <c r="L35" s="90">
        <v>5</v>
      </c>
      <c r="N35" s="96"/>
    </row>
    <row r="36" spans="2:14" x14ac:dyDescent="0.7">
      <c r="B36" s="89">
        <v>31</v>
      </c>
      <c r="C36" s="90" t="s">
        <v>67</v>
      </c>
      <c r="D36" s="91" t="str">
        <f t="shared" si="0"/>
        <v>ad</v>
      </c>
      <c r="E36" s="89" t="s">
        <v>16</v>
      </c>
      <c r="F36" s="97"/>
      <c r="G36" s="89" t="s">
        <v>17</v>
      </c>
      <c r="H36" s="97"/>
      <c r="I36" s="93" t="s">
        <v>37</v>
      </c>
      <c r="J36" s="97"/>
      <c r="K36" s="94" t="s">
        <v>2</v>
      </c>
      <c r="L36" s="90">
        <v>6</v>
      </c>
      <c r="N36" s="96"/>
    </row>
    <row r="37" spans="2:14" x14ac:dyDescent="0.7">
      <c r="B37" s="89">
        <v>32</v>
      </c>
      <c r="C37" s="90" t="s">
        <v>68</v>
      </c>
      <c r="D37" s="91" t="str">
        <f t="shared" si="0"/>
        <v>ae</v>
      </c>
      <c r="E37" s="89" t="s">
        <v>16</v>
      </c>
      <c r="F37" s="97"/>
      <c r="G37" s="89" t="s">
        <v>17</v>
      </c>
      <c r="H37" s="97"/>
      <c r="I37" s="93" t="s">
        <v>37</v>
      </c>
      <c r="J37" s="97"/>
      <c r="K37" s="94" t="s">
        <v>2</v>
      </c>
      <c r="L37" s="90">
        <v>7</v>
      </c>
      <c r="N37" s="96"/>
    </row>
    <row r="38" spans="2:14" x14ac:dyDescent="0.7">
      <c r="B38" s="89">
        <v>33</v>
      </c>
      <c r="C38" s="90" t="s">
        <v>69</v>
      </c>
      <c r="D38" s="91" t="str">
        <f t="shared" si="0"/>
        <v>af</v>
      </c>
      <c r="E38" s="89" t="s">
        <v>16</v>
      </c>
      <c r="F38" s="97"/>
      <c r="G38" s="89" t="s">
        <v>17</v>
      </c>
      <c r="H38" s="97"/>
      <c r="I38" s="93" t="s">
        <v>37</v>
      </c>
      <c r="J38" s="97"/>
      <c r="K38" s="94" t="s">
        <v>2</v>
      </c>
      <c r="L38" s="90">
        <v>8</v>
      </c>
      <c r="N38" s="96"/>
    </row>
    <row r="39" spans="2:14" x14ac:dyDescent="0.7">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7">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7">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7">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7">
      <c r="B43" s="89">
        <v>35</v>
      </c>
      <c r="C43" s="99" t="s">
        <v>36</v>
      </c>
      <c r="D43" s="91"/>
      <c r="E43" s="89" t="s">
        <v>16</v>
      </c>
      <c r="F43" s="92"/>
      <c r="G43" s="89" t="s">
        <v>17</v>
      </c>
      <c r="H43" s="92"/>
      <c r="I43" s="93" t="s">
        <v>37</v>
      </c>
      <c r="J43" s="92">
        <v>0</v>
      </c>
      <c r="K43" s="94" t="s">
        <v>2</v>
      </c>
      <c r="L43" s="95" t="str">
        <f t="shared" si="3"/>
        <v/>
      </c>
      <c r="N43" s="96"/>
    </row>
    <row r="44" spans="2:14" x14ac:dyDescent="0.7">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7">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7">
      <c r="B46" s="89">
        <v>36</v>
      </c>
      <c r="C46" s="99" t="s">
        <v>36</v>
      </c>
      <c r="D46" s="91"/>
      <c r="E46" s="89" t="s">
        <v>16</v>
      </c>
      <c r="F46" s="92"/>
      <c r="G46" s="89" t="s">
        <v>17</v>
      </c>
      <c r="H46" s="92"/>
      <c r="I46" s="93" t="s">
        <v>37</v>
      </c>
      <c r="J46" s="92">
        <v>0</v>
      </c>
      <c r="K46" s="94" t="s">
        <v>2</v>
      </c>
      <c r="L46" s="95" t="str">
        <f t="shared" si="4"/>
        <v/>
      </c>
      <c r="N46" s="96"/>
    </row>
    <row r="47" spans="2:14" x14ac:dyDescent="0.7">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7">
      <c r="C49" s="85" t="s">
        <v>192</v>
      </c>
      <c r="D49" s="85"/>
    </row>
    <row r="50" spans="3:4" x14ac:dyDescent="0.7">
      <c r="C50" s="85" t="s">
        <v>193</v>
      </c>
      <c r="D50" s="85"/>
    </row>
    <row r="51" spans="3:4" x14ac:dyDescent="0.7">
      <c r="C51" s="85" t="s">
        <v>194</v>
      </c>
      <c r="D51" s="85"/>
    </row>
    <row r="52" spans="3:4" x14ac:dyDescent="0.7">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workbookViewId="0">
      <selection activeCell="AY13" sqref="AY13:BA13"/>
    </sheetView>
  </sheetViews>
  <sheetFormatPr defaultRowHeight="17.649999999999999" x14ac:dyDescent="0.7"/>
  <cols>
    <col min="1" max="1" width="1.375" style="20" customWidth="1"/>
    <col min="2" max="3" width="9" style="20"/>
    <col min="4" max="4" width="40.625" style="20" customWidth="1"/>
    <col min="5" max="16384" width="9" style="20"/>
  </cols>
  <sheetData>
    <row r="1" spans="2:11" x14ac:dyDescent="0.7">
      <c r="B1" s="20" t="s">
        <v>91</v>
      </c>
      <c r="D1" s="45"/>
      <c r="E1" s="45"/>
      <c r="F1" s="45"/>
    </row>
    <row r="2" spans="2:11" s="47" customFormat="1" ht="20.25" customHeight="1" x14ac:dyDescent="0.7">
      <c r="B2" s="46" t="s">
        <v>274</v>
      </c>
      <c r="C2" s="46"/>
      <c r="D2" s="45"/>
      <c r="E2" s="45"/>
      <c r="F2" s="45"/>
    </row>
    <row r="3" spans="2:11" s="47" customFormat="1" ht="20.25" customHeight="1" x14ac:dyDescent="0.7">
      <c r="B3" s="46"/>
      <c r="C3" s="46"/>
      <c r="D3" s="45"/>
      <c r="E3" s="45"/>
      <c r="F3" s="45"/>
    </row>
    <row r="4" spans="2:11" s="52" customFormat="1" ht="20.25" customHeight="1" x14ac:dyDescent="0.7">
      <c r="B4" s="79"/>
      <c r="C4" s="45" t="s">
        <v>179</v>
      </c>
      <c r="D4" s="45"/>
      <c r="F4" s="673" t="s">
        <v>180</v>
      </c>
      <c r="G4" s="673"/>
      <c r="H4" s="673"/>
      <c r="I4" s="673"/>
      <c r="J4" s="673"/>
      <c r="K4" s="673"/>
    </row>
    <row r="5" spans="2:11" s="52" customFormat="1" ht="20.25" customHeight="1" x14ac:dyDescent="0.7">
      <c r="B5" s="80"/>
      <c r="C5" s="45" t="s">
        <v>181</v>
      </c>
      <c r="D5" s="45"/>
      <c r="F5" s="673"/>
      <c r="G5" s="673"/>
      <c r="H5" s="673"/>
      <c r="I5" s="673"/>
      <c r="J5" s="673"/>
      <c r="K5" s="673"/>
    </row>
    <row r="6" spans="2:11" s="47" customFormat="1" ht="20.25" customHeight="1" x14ac:dyDescent="0.7">
      <c r="B6" s="49" t="s">
        <v>174</v>
      </c>
      <c r="C6" s="45"/>
      <c r="D6" s="45"/>
      <c r="E6" s="48"/>
      <c r="F6" s="50"/>
    </row>
    <row r="7" spans="2:11" s="47" customFormat="1" ht="20.25" customHeight="1" x14ac:dyDescent="0.7">
      <c r="B7" s="46"/>
      <c r="C7" s="46"/>
      <c r="D7" s="45"/>
      <c r="E7" s="48"/>
      <c r="F7" s="50"/>
    </row>
    <row r="8" spans="2:11" s="47" customFormat="1" ht="20.25" customHeight="1" x14ac:dyDescent="0.7">
      <c r="B8" s="45" t="s">
        <v>92</v>
      </c>
      <c r="C8" s="46"/>
      <c r="D8" s="45"/>
      <c r="E8" s="48"/>
      <c r="F8" s="50"/>
    </row>
    <row r="9" spans="2:11" s="47" customFormat="1" ht="20.25" customHeight="1" x14ac:dyDescent="0.7">
      <c r="B9" s="46"/>
      <c r="C9" s="46"/>
      <c r="D9" s="45"/>
      <c r="E9" s="45"/>
      <c r="F9" s="45"/>
    </row>
    <row r="10" spans="2:11" s="47" customFormat="1" ht="20.25" customHeight="1" x14ac:dyDescent="0.7">
      <c r="B10" s="45" t="s">
        <v>212</v>
      </c>
      <c r="C10" s="46"/>
      <c r="D10" s="45"/>
      <c r="E10" s="45"/>
      <c r="F10" s="45"/>
    </row>
    <row r="11" spans="2:11" s="47" customFormat="1" ht="20.25" customHeight="1" x14ac:dyDescent="0.7">
      <c r="B11" s="45"/>
      <c r="C11" s="46"/>
      <c r="D11" s="45"/>
    </row>
    <row r="12" spans="2:11" s="47" customFormat="1" ht="20.25" customHeight="1" x14ac:dyDescent="0.7">
      <c r="B12" s="45" t="s">
        <v>221</v>
      </c>
      <c r="C12" s="46"/>
      <c r="D12" s="45"/>
    </row>
    <row r="13" spans="2:11" s="47" customFormat="1" ht="20.25" customHeight="1" x14ac:dyDescent="0.7">
      <c r="B13" s="45"/>
      <c r="C13" s="46"/>
      <c r="D13" s="45"/>
    </row>
    <row r="14" spans="2:11" s="47" customFormat="1" ht="20.25" customHeight="1" x14ac:dyDescent="0.7">
      <c r="B14" s="45" t="s">
        <v>213</v>
      </c>
      <c r="C14" s="46"/>
      <c r="D14" s="45"/>
    </row>
    <row r="15" spans="2:11" s="47" customFormat="1" ht="20.25" customHeight="1" x14ac:dyDescent="0.7">
      <c r="B15" s="45"/>
      <c r="C15" s="46"/>
      <c r="D15" s="45"/>
    </row>
    <row r="16" spans="2:11" s="47" customFormat="1" ht="20.25" customHeight="1" x14ac:dyDescent="0.7">
      <c r="B16" s="45" t="s">
        <v>262</v>
      </c>
      <c r="C16" s="46"/>
      <c r="D16" s="45"/>
    </row>
    <row r="17" spans="2:25" s="47" customFormat="1" ht="20.25" customHeight="1" x14ac:dyDescent="0.7">
      <c r="B17" s="45" t="s">
        <v>261</v>
      </c>
      <c r="C17" s="46"/>
      <c r="D17" s="45"/>
    </row>
    <row r="18" spans="2:25" s="47" customFormat="1" ht="20.25" customHeight="1" x14ac:dyDescent="0.7">
      <c r="B18" s="45"/>
      <c r="C18" s="46"/>
      <c r="D18" s="45"/>
    </row>
    <row r="19" spans="2:25" s="47" customFormat="1" ht="17.25" customHeight="1" x14ac:dyDescent="0.7">
      <c r="B19" s="45" t="s">
        <v>263</v>
      </c>
      <c r="C19" s="45"/>
      <c r="D19" s="45"/>
    </row>
    <row r="20" spans="2:25" s="47" customFormat="1" ht="17.25" customHeight="1" x14ac:dyDescent="0.7">
      <c r="B20" s="45" t="s">
        <v>275</v>
      </c>
      <c r="C20" s="45"/>
      <c r="D20" s="45"/>
    </row>
    <row r="21" spans="2:25" s="47" customFormat="1" ht="17.25" customHeight="1" x14ac:dyDescent="0.7">
      <c r="B21" s="45"/>
      <c r="C21" s="45"/>
      <c r="D21" s="45"/>
    </row>
    <row r="22" spans="2:25" s="47" customFormat="1" ht="17.25" customHeight="1" x14ac:dyDescent="0.7">
      <c r="B22" s="45"/>
      <c r="C22" s="22" t="s">
        <v>20</v>
      </c>
      <c r="D22" s="22" t="s">
        <v>3</v>
      </c>
    </row>
    <row r="23" spans="2:25" s="47" customFormat="1" ht="17.25" customHeight="1" x14ac:dyDescent="0.7">
      <c r="B23" s="45"/>
      <c r="C23" s="22">
        <v>1</v>
      </c>
      <c r="D23" s="51" t="s">
        <v>70</v>
      </c>
    </row>
    <row r="24" spans="2:25" s="47" customFormat="1" ht="17.25" customHeight="1" x14ac:dyDescent="0.7">
      <c r="B24" s="45"/>
      <c r="C24" s="22">
        <v>2</v>
      </c>
      <c r="D24" s="51" t="s">
        <v>101</v>
      </c>
    </row>
    <row r="25" spans="2:25" s="47" customFormat="1" ht="17.25" customHeight="1" x14ac:dyDescent="0.7">
      <c r="B25" s="45"/>
      <c r="C25" s="22">
        <v>3</v>
      </c>
      <c r="D25" s="51" t="s">
        <v>102</v>
      </c>
    </row>
    <row r="26" spans="2:25" s="47" customFormat="1" ht="17.25" customHeight="1" x14ac:dyDescent="0.7">
      <c r="B26" s="45"/>
      <c r="C26" s="22">
        <v>4</v>
      </c>
      <c r="D26" s="51" t="s">
        <v>103</v>
      </c>
    </row>
    <row r="27" spans="2:25" s="47" customFormat="1" ht="17.25" customHeight="1" x14ac:dyDescent="0.7">
      <c r="B27" s="45"/>
      <c r="C27" s="22">
        <v>5</v>
      </c>
      <c r="D27" s="51" t="s">
        <v>104</v>
      </c>
    </row>
    <row r="28" spans="2:25" s="47" customFormat="1" ht="17.25" customHeight="1" x14ac:dyDescent="0.7">
      <c r="B28" s="45"/>
      <c r="C28" s="22">
        <v>6</v>
      </c>
      <c r="D28" s="51" t="s">
        <v>241</v>
      </c>
    </row>
    <row r="29" spans="2:25" s="47" customFormat="1" ht="17.25" customHeight="1" x14ac:dyDescent="0.7">
      <c r="B29" s="45"/>
      <c r="C29" s="48"/>
      <c r="D29" s="50"/>
    </row>
    <row r="30" spans="2:25" s="47" customFormat="1" ht="17.25" customHeight="1" x14ac:dyDescent="0.7">
      <c r="B30" s="45" t="s">
        <v>264</v>
      </c>
      <c r="C30" s="45"/>
      <c r="D30" s="45"/>
      <c r="E30" s="52"/>
      <c r="F30" s="52"/>
    </row>
    <row r="31" spans="2:25" s="47" customFormat="1" ht="17.25" customHeight="1" x14ac:dyDescent="0.7">
      <c r="B31" s="45" t="s">
        <v>93</v>
      </c>
      <c r="C31" s="45"/>
      <c r="D31" s="45"/>
      <c r="E31" s="52"/>
      <c r="F31" s="52"/>
    </row>
    <row r="32" spans="2:25" s="47" customFormat="1" ht="17.25" customHeight="1" x14ac:dyDescent="0.7">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7">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7">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7">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7">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7">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7">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7">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7">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7">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7">
      <c r="B43" s="45" t="s">
        <v>265</v>
      </c>
      <c r="C43" s="45"/>
      <c r="D43" s="45"/>
    </row>
    <row r="44" spans="2:51" s="47" customFormat="1" ht="17.25" customHeight="1" x14ac:dyDescent="0.7">
      <c r="B44" s="45" t="s">
        <v>169</v>
      </c>
      <c r="C44" s="45"/>
      <c r="D44" s="45"/>
      <c r="AH44" s="21"/>
      <c r="AI44" s="21"/>
      <c r="AJ44" s="21"/>
      <c r="AK44" s="21"/>
      <c r="AL44" s="21"/>
      <c r="AM44" s="21"/>
      <c r="AN44" s="21"/>
      <c r="AO44" s="21"/>
      <c r="AP44" s="21"/>
      <c r="AQ44" s="21"/>
      <c r="AR44" s="21"/>
      <c r="AS44" s="21"/>
    </row>
    <row r="45" spans="2:51" s="47" customFormat="1" ht="17.25" customHeight="1" x14ac:dyDescent="0.7">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7">
      <c r="F46" s="21"/>
    </row>
    <row r="47" spans="2:51" s="47" customFormat="1" ht="17.25" customHeight="1" x14ac:dyDescent="0.7">
      <c r="B47" s="45" t="s">
        <v>266</v>
      </c>
      <c r="C47" s="45"/>
    </row>
    <row r="48" spans="2:51" s="47" customFormat="1" ht="17.25" customHeight="1" x14ac:dyDescent="0.7">
      <c r="B48" s="45"/>
      <c r="C48" s="45"/>
    </row>
    <row r="49" spans="2:54" s="47" customFormat="1" ht="17.25" customHeight="1" x14ac:dyDescent="0.7">
      <c r="B49" s="45" t="s">
        <v>267</v>
      </c>
      <c r="C49" s="45"/>
    </row>
    <row r="50" spans="2:54" s="47" customFormat="1" ht="17.25" customHeight="1" x14ac:dyDescent="0.7">
      <c r="B50" s="45" t="s">
        <v>215</v>
      </c>
      <c r="C50" s="45"/>
    </row>
    <row r="51" spans="2:54" s="47" customFormat="1" ht="17.25" customHeight="1" x14ac:dyDescent="0.7">
      <c r="B51" s="45"/>
      <c r="C51" s="45"/>
    </row>
    <row r="52" spans="2:54" s="47" customFormat="1" ht="17.25" customHeight="1" x14ac:dyDescent="0.7">
      <c r="B52" s="45" t="s">
        <v>268</v>
      </c>
      <c r="C52" s="45"/>
    </row>
    <row r="53" spans="2:54" s="47" customFormat="1" ht="17.25" customHeight="1" x14ac:dyDescent="0.7">
      <c r="B53" s="45" t="s">
        <v>98</v>
      </c>
      <c r="C53" s="45"/>
    </row>
    <row r="54" spans="2:54" s="47" customFormat="1" ht="17.25" customHeight="1" x14ac:dyDescent="0.7">
      <c r="B54" s="45"/>
      <c r="C54" s="45"/>
    </row>
    <row r="55" spans="2:54" s="47" customFormat="1" ht="17.25" customHeight="1" x14ac:dyDescent="0.7">
      <c r="B55" s="45" t="s">
        <v>269</v>
      </c>
      <c r="C55" s="45"/>
      <c r="D55" s="45"/>
    </row>
    <row r="56" spans="2:54" s="47" customFormat="1" ht="17.25" customHeight="1" x14ac:dyDescent="0.7">
      <c r="B56" s="45"/>
      <c r="C56" s="45"/>
      <c r="D56" s="45"/>
    </row>
    <row r="57" spans="2:54" s="47" customFormat="1" ht="17.25" customHeight="1" x14ac:dyDescent="0.7">
      <c r="B57" s="52" t="s">
        <v>270</v>
      </c>
      <c r="C57" s="52"/>
      <c r="D57" s="45"/>
    </row>
    <row r="58" spans="2:54" s="47" customFormat="1" ht="17.25" customHeight="1" x14ac:dyDescent="0.7">
      <c r="B58" s="52" t="s">
        <v>99</v>
      </c>
      <c r="C58" s="52"/>
      <c r="D58" s="45"/>
    </row>
    <row r="59" spans="2:54" s="47" customFormat="1" ht="17.25" customHeight="1" x14ac:dyDescent="0.7">
      <c r="B59" s="52" t="s">
        <v>216</v>
      </c>
    </row>
    <row r="60" spans="2:54" s="47" customFormat="1" ht="17.25" customHeight="1" x14ac:dyDescent="0.7">
      <c r="B60" s="52"/>
    </row>
    <row r="61" spans="2:54" s="47" customFormat="1" ht="17.25" customHeight="1" x14ac:dyDescent="0.7">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7">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7">
      <c r="B63" s="198" t="s">
        <v>218</v>
      </c>
    </row>
    <row r="64" spans="2:54" ht="18.75" customHeight="1" x14ac:dyDescent="0.7">
      <c r="B64" s="197" t="s">
        <v>219</v>
      </c>
    </row>
    <row r="65" spans="2:2" ht="18.75" customHeight="1" x14ac:dyDescent="0.7">
      <c r="B65" s="198" t="s">
        <v>220</v>
      </c>
    </row>
    <row r="66" spans="2:2" ht="18.75" customHeight="1" x14ac:dyDescent="0.7">
      <c r="B66" s="197" t="s">
        <v>276</v>
      </c>
    </row>
    <row r="67" spans="2:2" ht="18.75" customHeight="1" x14ac:dyDescent="0.7">
      <c r="B67" s="197" t="s">
        <v>277</v>
      </c>
    </row>
    <row r="68" spans="2:2" ht="18.75" customHeight="1" x14ac:dyDescent="0.7">
      <c r="B68" s="197" t="s">
        <v>278</v>
      </c>
    </row>
    <row r="69" spans="2:2" ht="18.75" customHeight="1" x14ac:dyDescent="0.7"/>
    <row r="70" spans="2:2" ht="18.75" customHeight="1" x14ac:dyDescent="0.7"/>
    <row r="71" spans="2:2" ht="18.75" customHeight="1" x14ac:dyDescent="0.7"/>
    <row r="72" spans="2:2" ht="18.75" customHeight="1" x14ac:dyDescent="0.7"/>
    <row r="73" spans="2:2" ht="18.75" customHeight="1" x14ac:dyDescent="0.7"/>
    <row r="74" spans="2:2" ht="18.75" customHeight="1" x14ac:dyDescent="0.7"/>
    <row r="75" spans="2:2" ht="18.75" customHeight="1" x14ac:dyDescent="0.7"/>
    <row r="76" spans="2:2" ht="18.75" customHeight="1" x14ac:dyDescent="0.7"/>
    <row r="77" spans="2:2" ht="18.75" customHeight="1" x14ac:dyDescent="0.7"/>
    <row r="78" spans="2:2" ht="18.75" customHeight="1" x14ac:dyDescent="0.7"/>
    <row r="79" spans="2:2" ht="18.75" customHeight="1" x14ac:dyDescent="0.7"/>
    <row r="80" spans="2:2"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83</v>
      </c>
      <c r="C1" s="21"/>
      <c r="D1" s="21"/>
    </row>
    <row r="2" spans="2:4" x14ac:dyDescent="0.7">
      <c r="B2" s="21"/>
      <c r="C2" s="21"/>
      <c r="D2" s="21"/>
    </row>
    <row r="3" spans="2:4" x14ac:dyDescent="0.7">
      <c r="B3" s="22" t="s">
        <v>84</v>
      </c>
      <c r="C3" s="22" t="s">
        <v>85</v>
      </c>
      <c r="D3" s="21"/>
    </row>
    <row r="4" spans="2:4" x14ac:dyDescent="0.7">
      <c r="B4" s="76">
        <v>1</v>
      </c>
      <c r="C4" s="77" t="s">
        <v>233</v>
      </c>
      <c r="D4" s="21"/>
    </row>
    <row r="5" spans="2:4" x14ac:dyDescent="0.7">
      <c r="B5" s="76">
        <v>2</v>
      </c>
      <c r="C5" s="77" t="s">
        <v>234</v>
      </c>
      <c r="D5" s="21"/>
    </row>
    <row r="6" spans="2:4" x14ac:dyDescent="0.7">
      <c r="B6" s="76">
        <v>3</v>
      </c>
      <c r="C6" s="77" t="s">
        <v>235</v>
      </c>
      <c r="D6" s="21"/>
    </row>
    <row r="7" spans="2:4" x14ac:dyDescent="0.7">
      <c r="B7" s="76">
        <v>4</v>
      </c>
      <c r="C7" s="77" t="s">
        <v>236</v>
      </c>
      <c r="D7" s="21"/>
    </row>
    <row r="8" spans="2:4" x14ac:dyDescent="0.7">
      <c r="B8" s="76">
        <v>5</v>
      </c>
      <c r="C8" s="77" t="s">
        <v>237</v>
      </c>
      <c r="D8" s="21"/>
    </row>
    <row r="9" spans="2:4" x14ac:dyDescent="0.7">
      <c r="B9" s="76">
        <v>6</v>
      </c>
      <c r="C9" s="77" t="s">
        <v>238</v>
      </c>
    </row>
    <row r="10" spans="2:4" x14ac:dyDescent="0.7">
      <c r="B10" s="76">
        <v>7</v>
      </c>
      <c r="C10" s="77" t="s">
        <v>239</v>
      </c>
      <c r="D10" s="21"/>
    </row>
    <row r="11" spans="2:4" x14ac:dyDescent="0.7">
      <c r="B11" s="76">
        <v>8</v>
      </c>
      <c r="C11" s="77" t="s">
        <v>240</v>
      </c>
      <c r="D11" s="21"/>
    </row>
    <row r="12" spans="2:4" x14ac:dyDescent="0.7">
      <c r="B12" s="76">
        <v>9</v>
      </c>
      <c r="C12" s="77" t="s">
        <v>106</v>
      </c>
      <c r="D12" s="21"/>
    </row>
    <row r="13" spans="2:4" x14ac:dyDescent="0.7">
      <c r="B13" s="76">
        <v>10</v>
      </c>
      <c r="C13" s="77" t="s">
        <v>106</v>
      </c>
      <c r="D13" s="21"/>
    </row>
    <row r="14" spans="2:4" x14ac:dyDescent="0.7">
      <c r="B14" s="81">
        <v>11</v>
      </c>
      <c r="C14" s="77" t="s">
        <v>106</v>
      </c>
      <c r="D14" s="21"/>
    </row>
    <row r="15" spans="2:4" x14ac:dyDescent="0.7">
      <c r="B15" s="81">
        <v>12</v>
      </c>
      <c r="C15" s="77" t="s">
        <v>211</v>
      </c>
      <c r="D15" s="21"/>
    </row>
    <row r="16" spans="2:4" x14ac:dyDescent="0.7">
      <c r="B16" s="81">
        <v>13</v>
      </c>
      <c r="C16" s="77" t="s">
        <v>211</v>
      </c>
      <c r="D16" s="21"/>
    </row>
    <row r="17" spans="2:12" x14ac:dyDescent="0.7">
      <c r="B17" s="81">
        <v>14</v>
      </c>
      <c r="C17" s="77" t="s">
        <v>211</v>
      </c>
      <c r="D17" s="21"/>
    </row>
    <row r="19" spans="2:12" x14ac:dyDescent="0.7">
      <c r="B19" s="21" t="s">
        <v>86</v>
      </c>
    </row>
    <row r="20" spans="2:12" ht="18" thickBot="1" x14ac:dyDescent="0.75"/>
    <row r="21" spans="2:12" ht="20.25" thickBot="1" x14ac:dyDescent="0.75">
      <c r="B21" s="23" t="s">
        <v>72</v>
      </c>
      <c r="C21" s="24" t="s">
        <v>70</v>
      </c>
      <c r="D21" s="25" t="s">
        <v>101</v>
      </c>
      <c r="E21" s="25" t="s">
        <v>102</v>
      </c>
      <c r="F21" s="25" t="s">
        <v>103</v>
      </c>
      <c r="G21" s="25" t="s">
        <v>104</v>
      </c>
      <c r="H21" s="60" t="s">
        <v>241</v>
      </c>
      <c r="I21" s="60" t="s">
        <v>106</v>
      </c>
      <c r="J21" s="60" t="s">
        <v>106</v>
      </c>
      <c r="K21" s="60" t="s">
        <v>211</v>
      </c>
      <c r="L21" s="61" t="s">
        <v>211</v>
      </c>
    </row>
    <row r="22" spans="2:12" ht="19.899999999999999" x14ac:dyDescent="0.7">
      <c r="B22" s="674" t="s">
        <v>73</v>
      </c>
      <c r="C22" s="26" t="s">
        <v>90</v>
      </c>
      <c r="D22" s="27" t="s">
        <v>105</v>
      </c>
      <c r="E22" s="27" t="s">
        <v>107</v>
      </c>
      <c r="F22" s="27" t="s">
        <v>19</v>
      </c>
      <c r="G22" s="27" t="s">
        <v>109</v>
      </c>
      <c r="H22" s="62" t="s">
        <v>71</v>
      </c>
      <c r="I22" s="28" t="s">
        <v>106</v>
      </c>
      <c r="J22" s="28" t="s">
        <v>106</v>
      </c>
      <c r="K22" s="62"/>
      <c r="L22" s="63"/>
    </row>
    <row r="23" spans="2:12" ht="19.899999999999999" x14ac:dyDescent="0.7">
      <c r="B23" s="675"/>
      <c r="C23" s="28" t="s">
        <v>90</v>
      </c>
      <c r="D23" s="28" t="s">
        <v>90</v>
      </c>
      <c r="E23" s="28" t="s">
        <v>108</v>
      </c>
      <c r="F23" s="28" t="s">
        <v>106</v>
      </c>
      <c r="G23" s="28" t="s">
        <v>110</v>
      </c>
      <c r="H23" s="28" t="s">
        <v>106</v>
      </c>
      <c r="I23" s="28" t="s">
        <v>106</v>
      </c>
      <c r="J23" s="28" t="s">
        <v>211</v>
      </c>
      <c r="K23" s="64"/>
      <c r="L23" s="65"/>
    </row>
    <row r="24" spans="2:12" ht="19.899999999999999" x14ac:dyDescent="0.7">
      <c r="B24" s="675"/>
      <c r="C24" s="28" t="s">
        <v>106</v>
      </c>
      <c r="D24" s="28" t="s">
        <v>106</v>
      </c>
      <c r="E24" s="28" t="s">
        <v>106</v>
      </c>
      <c r="F24" s="28" t="s">
        <v>106</v>
      </c>
      <c r="G24" s="28" t="s">
        <v>111</v>
      </c>
      <c r="H24" s="28" t="s">
        <v>106</v>
      </c>
      <c r="I24" s="28" t="s">
        <v>106</v>
      </c>
      <c r="J24" s="28" t="s">
        <v>211</v>
      </c>
      <c r="K24" s="64"/>
      <c r="L24" s="65"/>
    </row>
    <row r="25" spans="2:12" ht="19.899999999999999" x14ac:dyDescent="0.7">
      <c r="B25" s="675"/>
      <c r="C25" s="28" t="s">
        <v>106</v>
      </c>
      <c r="D25" s="28" t="s">
        <v>106</v>
      </c>
      <c r="E25" s="28" t="s">
        <v>106</v>
      </c>
      <c r="F25" s="28" t="s">
        <v>106</v>
      </c>
      <c r="G25" s="28" t="s">
        <v>112</v>
      </c>
      <c r="H25" s="28" t="s">
        <v>106</v>
      </c>
      <c r="I25" s="28" t="s">
        <v>106</v>
      </c>
      <c r="J25" s="28" t="s">
        <v>211</v>
      </c>
      <c r="K25" s="64"/>
      <c r="L25" s="65"/>
    </row>
    <row r="26" spans="2:12" ht="19.899999999999999" x14ac:dyDescent="0.7">
      <c r="B26" s="675"/>
      <c r="C26" s="28" t="s">
        <v>106</v>
      </c>
      <c r="D26" s="28" t="s">
        <v>106</v>
      </c>
      <c r="E26" s="28" t="s">
        <v>106</v>
      </c>
      <c r="F26" s="28" t="s">
        <v>106</v>
      </c>
      <c r="G26" s="28" t="s">
        <v>108</v>
      </c>
      <c r="H26" s="28" t="s">
        <v>106</v>
      </c>
      <c r="I26" s="28" t="s">
        <v>106</v>
      </c>
      <c r="J26" s="28" t="s">
        <v>211</v>
      </c>
      <c r="K26" s="64"/>
      <c r="L26" s="65"/>
    </row>
    <row r="27" spans="2:12" ht="19.899999999999999" x14ac:dyDescent="0.7">
      <c r="B27" s="675"/>
      <c r="C27" s="28" t="s">
        <v>106</v>
      </c>
      <c r="D27" s="28" t="s">
        <v>106</v>
      </c>
      <c r="E27" s="28" t="s">
        <v>106</v>
      </c>
      <c r="F27" s="28" t="s">
        <v>106</v>
      </c>
      <c r="G27" s="28" t="s">
        <v>113</v>
      </c>
      <c r="H27" s="28" t="s">
        <v>106</v>
      </c>
      <c r="I27" s="28" t="s">
        <v>106</v>
      </c>
      <c r="J27" s="28" t="s">
        <v>211</v>
      </c>
      <c r="K27" s="64"/>
      <c r="L27" s="65"/>
    </row>
    <row r="28" spans="2:12" ht="19.899999999999999" x14ac:dyDescent="0.7">
      <c r="B28" s="675"/>
      <c r="C28" s="28" t="s">
        <v>106</v>
      </c>
      <c r="D28" s="28" t="s">
        <v>106</v>
      </c>
      <c r="E28" s="28" t="s">
        <v>106</v>
      </c>
      <c r="F28" s="28" t="s">
        <v>106</v>
      </c>
      <c r="G28" s="28" t="s">
        <v>114</v>
      </c>
      <c r="H28" s="28" t="s">
        <v>106</v>
      </c>
      <c r="I28" s="28" t="s">
        <v>106</v>
      </c>
      <c r="J28" s="28" t="s">
        <v>211</v>
      </c>
      <c r="K28" s="64"/>
      <c r="L28" s="65"/>
    </row>
    <row r="29" spans="2:12" ht="19.899999999999999" x14ac:dyDescent="0.7">
      <c r="B29" s="675"/>
      <c r="C29" s="28" t="s">
        <v>106</v>
      </c>
      <c r="D29" s="28" t="s">
        <v>106</v>
      </c>
      <c r="E29" s="28" t="s">
        <v>106</v>
      </c>
      <c r="F29" s="28" t="s">
        <v>106</v>
      </c>
      <c r="G29" s="28" t="s">
        <v>115</v>
      </c>
      <c r="H29" s="28" t="s">
        <v>106</v>
      </c>
      <c r="I29" s="28" t="s">
        <v>106</v>
      </c>
      <c r="J29" s="28" t="s">
        <v>211</v>
      </c>
      <c r="K29" s="64"/>
      <c r="L29" s="65"/>
    </row>
    <row r="30" spans="2:12" ht="19.899999999999999" x14ac:dyDescent="0.7">
      <c r="B30" s="675"/>
      <c r="C30" s="28" t="s">
        <v>106</v>
      </c>
      <c r="D30" s="28" t="s">
        <v>106</v>
      </c>
      <c r="E30" s="28" t="s">
        <v>106</v>
      </c>
      <c r="F30" s="28" t="s">
        <v>106</v>
      </c>
      <c r="G30" s="28" t="s">
        <v>116</v>
      </c>
      <c r="H30" s="28" t="s">
        <v>106</v>
      </c>
      <c r="I30" s="28" t="s">
        <v>106</v>
      </c>
      <c r="J30" s="28" t="s">
        <v>211</v>
      </c>
      <c r="K30" s="64"/>
      <c r="L30" s="65"/>
    </row>
    <row r="31" spans="2:12" ht="20.25" thickBot="1" x14ac:dyDescent="0.75">
      <c r="B31" s="676"/>
      <c r="C31" s="193" t="s">
        <v>106</v>
      </c>
      <c r="D31" s="194" t="s">
        <v>211</v>
      </c>
      <c r="E31" s="194" t="s">
        <v>211</v>
      </c>
      <c r="F31" s="194" t="s">
        <v>211</v>
      </c>
      <c r="G31" s="194" t="s">
        <v>211</v>
      </c>
      <c r="H31" s="194" t="s">
        <v>211</v>
      </c>
      <c r="I31" s="194" t="s">
        <v>211</v>
      </c>
      <c r="J31" s="194" t="s">
        <v>211</v>
      </c>
      <c r="K31" s="66"/>
      <c r="L31" s="67"/>
    </row>
    <row r="36" spans="3:3" x14ac:dyDescent="0.7">
      <c r="C36" s="20" t="s">
        <v>182</v>
      </c>
    </row>
    <row r="37" spans="3:3" x14ac:dyDescent="0.7">
      <c r="C37" s="20" t="s">
        <v>74</v>
      </c>
    </row>
    <row r="38" spans="3:3" x14ac:dyDescent="0.7">
      <c r="C38" s="20" t="s">
        <v>183</v>
      </c>
    </row>
    <row r="39" spans="3:3" x14ac:dyDescent="0.7">
      <c r="C39" s="20" t="s">
        <v>75</v>
      </c>
    </row>
    <row r="40" spans="3:3" x14ac:dyDescent="0.7">
      <c r="C40" s="20" t="s">
        <v>242</v>
      </c>
    </row>
    <row r="41" spans="3:3" x14ac:dyDescent="0.7">
      <c r="C41" s="20" t="s">
        <v>243</v>
      </c>
    </row>
    <row r="42" spans="3:3" x14ac:dyDescent="0.7">
      <c r="C42" s="20" t="s">
        <v>244</v>
      </c>
    </row>
    <row r="43" spans="3:3" x14ac:dyDescent="0.7">
      <c r="C43" s="20" t="s">
        <v>245</v>
      </c>
    </row>
    <row r="44" spans="3:3" x14ac:dyDescent="0.7">
      <c r="C44" s="20" t="s">
        <v>246</v>
      </c>
    </row>
    <row r="46" spans="3:3" x14ac:dyDescent="0.7">
      <c r="C46" s="20" t="s">
        <v>76</v>
      </c>
    </row>
    <row r="47" spans="3:3" x14ac:dyDescent="0.7">
      <c r="C47" s="20" t="s">
        <v>77</v>
      </c>
    </row>
    <row r="49" spans="3:3" x14ac:dyDescent="0.7">
      <c r="C49" s="20" t="s">
        <v>184</v>
      </c>
    </row>
    <row r="50" spans="3:3" x14ac:dyDescent="0.7">
      <c r="C50" s="20" t="s">
        <v>78</v>
      </c>
    </row>
    <row r="51" spans="3:3" x14ac:dyDescent="0.7">
      <c r="C51" s="20" t="s">
        <v>79</v>
      </c>
    </row>
    <row r="52" spans="3:3" x14ac:dyDescent="0.7">
      <c r="C52" s="20" t="s">
        <v>80</v>
      </c>
    </row>
    <row r="53" spans="3:3" x14ac:dyDescent="0.7">
      <c r="C53" s="20" t="s">
        <v>81</v>
      </c>
    </row>
    <row r="54" spans="3:3" x14ac:dyDescent="0.7">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EB4C0-BD08-43DE-8F58-7350364E74E4}">
  <sheetPr>
    <tabColor theme="7" tint="0.59999389629810485"/>
  </sheetPr>
  <dimension ref="B1:M19"/>
  <sheetViews>
    <sheetView workbookViewId="0">
      <selection activeCell="B1" sqref="B1"/>
    </sheetView>
  </sheetViews>
  <sheetFormatPr defaultColWidth="8.4375" defaultRowHeight="12.75" x14ac:dyDescent="0.7"/>
  <cols>
    <col min="1" max="1" width="3.9375" style="241" customWidth="1"/>
    <col min="2" max="2" width="8.4375" style="241"/>
    <col min="3" max="3" width="12.1875" style="241" customWidth="1"/>
    <col min="4" max="4" width="14.625" style="241" customWidth="1"/>
    <col min="5" max="8" width="9.9375" style="241" customWidth="1"/>
    <col min="9" max="9" width="8.4375" style="241"/>
    <col min="10" max="12" width="5.25" style="241" customWidth="1"/>
    <col min="13" max="13" width="8.4375" style="241"/>
    <col min="14" max="14" width="6.25" style="241" customWidth="1"/>
    <col min="15" max="16384" width="8.4375" style="241"/>
  </cols>
  <sheetData>
    <row r="1" spans="2:13" ht="16.5" customHeight="1" x14ac:dyDescent="0.7">
      <c r="B1" s="241" t="s">
        <v>450</v>
      </c>
    </row>
    <row r="2" spans="2:13" ht="16.5" customHeight="1" x14ac:dyDescent="0.7">
      <c r="B2" s="241" t="s">
        <v>345</v>
      </c>
    </row>
    <row r="3" spans="2:13" ht="22.5" customHeight="1" x14ac:dyDescent="0.7">
      <c r="B3" s="686" t="s">
        <v>451</v>
      </c>
      <c r="C3" s="686"/>
      <c r="D3" s="686"/>
      <c r="E3" s="686"/>
      <c r="F3" s="686"/>
      <c r="G3" s="686"/>
      <c r="H3" s="686"/>
    </row>
    <row r="4" spans="2:13" ht="16.5" customHeight="1" thickBot="1" x14ac:dyDescent="0.75"/>
    <row r="5" spans="2:13" ht="28.25" customHeight="1" x14ac:dyDescent="0.7">
      <c r="B5" s="242"/>
      <c r="C5" s="243"/>
      <c r="D5" s="243"/>
      <c r="E5" s="243"/>
      <c r="F5" s="243"/>
      <c r="G5" s="243"/>
      <c r="H5" s="243"/>
      <c r="I5" s="243"/>
      <c r="J5" s="243"/>
      <c r="K5" s="243"/>
      <c r="L5" s="243"/>
      <c r="M5" s="244"/>
    </row>
    <row r="6" spans="2:13" ht="28.25" customHeight="1" x14ac:dyDescent="0.7">
      <c r="B6" s="245"/>
      <c r="C6" s="246"/>
      <c r="D6" s="247"/>
      <c r="E6" s="246"/>
      <c r="F6" s="248"/>
      <c r="G6" s="679"/>
      <c r="H6" s="681"/>
      <c r="I6" s="686" t="s">
        <v>452</v>
      </c>
      <c r="J6" s="686"/>
      <c r="K6" s="686"/>
      <c r="L6" s="686"/>
      <c r="M6" s="249"/>
    </row>
    <row r="7" spans="2:13" ht="28.25" customHeight="1" x14ac:dyDescent="0.7">
      <c r="B7" s="245"/>
      <c r="C7" s="250"/>
      <c r="D7" s="251" t="s">
        <v>453</v>
      </c>
      <c r="E7" s="250" t="s">
        <v>454</v>
      </c>
      <c r="F7" s="252" t="s">
        <v>455</v>
      </c>
      <c r="G7" s="687" t="s">
        <v>456</v>
      </c>
      <c r="H7" s="688"/>
      <c r="I7" s="252"/>
      <c r="J7" s="252"/>
      <c r="K7" s="252"/>
      <c r="L7" s="253"/>
      <c r="M7" s="249"/>
    </row>
    <row r="8" spans="2:13" ht="28.25" customHeight="1" x14ac:dyDescent="0.7">
      <c r="B8" s="245"/>
      <c r="C8" s="250"/>
      <c r="D8" s="251" t="s">
        <v>457</v>
      </c>
      <c r="E8" s="250" t="s">
        <v>458</v>
      </c>
      <c r="F8" s="252" t="s">
        <v>458</v>
      </c>
      <c r="G8" s="687" t="s">
        <v>459</v>
      </c>
      <c r="H8" s="688"/>
      <c r="I8" s="252"/>
      <c r="J8" s="252"/>
      <c r="K8" s="252"/>
      <c r="L8" s="254"/>
      <c r="M8" s="249"/>
    </row>
    <row r="9" spans="2:13" ht="28.25" customHeight="1" x14ac:dyDescent="0.7">
      <c r="B9" s="245"/>
      <c r="C9" s="250"/>
      <c r="D9" s="255"/>
      <c r="E9" s="256"/>
      <c r="F9" s="257"/>
      <c r="G9" s="677"/>
      <c r="H9" s="678"/>
      <c r="I9" s="252"/>
      <c r="J9" s="252"/>
      <c r="K9" s="252" t="s">
        <v>460</v>
      </c>
      <c r="L9" s="252"/>
      <c r="M9" s="249"/>
    </row>
    <row r="10" spans="2:13" ht="28.25" customHeight="1" x14ac:dyDescent="0.7">
      <c r="B10" s="245"/>
      <c r="C10" s="251"/>
      <c r="D10" s="254"/>
      <c r="E10" s="252"/>
      <c r="F10" s="252"/>
      <c r="G10" s="252"/>
      <c r="H10" s="252"/>
      <c r="I10" s="252"/>
      <c r="J10" s="252"/>
      <c r="K10" s="252"/>
      <c r="L10" s="254"/>
      <c r="M10" s="249"/>
    </row>
    <row r="11" spans="2:13" ht="28.25" customHeight="1" x14ac:dyDescent="0.7">
      <c r="B11" s="245"/>
      <c r="C11" s="251" t="s">
        <v>461</v>
      </c>
      <c r="D11" s="254"/>
      <c r="E11" s="252"/>
      <c r="F11" s="252"/>
      <c r="G11" s="252"/>
      <c r="H11" s="252"/>
      <c r="I11" s="252"/>
      <c r="J11" s="252"/>
      <c r="K11" s="252"/>
      <c r="L11" s="258"/>
      <c r="M11" s="249"/>
    </row>
    <row r="12" spans="2:13" ht="28.25" customHeight="1" x14ac:dyDescent="0.7">
      <c r="B12" s="245"/>
      <c r="C12" s="251" t="s">
        <v>462</v>
      </c>
      <c r="D12" s="254"/>
      <c r="E12" s="247"/>
      <c r="F12" s="248"/>
      <c r="G12" s="253"/>
      <c r="H12" s="246"/>
      <c r="I12" s="252"/>
      <c r="J12" s="679"/>
      <c r="K12" s="680"/>
      <c r="L12" s="681"/>
      <c r="M12" s="249"/>
    </row>
    <row r="13" spans="2:13" ht="28.25" customHeight="1" x14ac:dyDescent="0.7">
      <c r="B13" s="245"/>
      <c r="C13" s="251"/>
      <c r="D13" s="254"/>
      <c r="E13" s="251"/>
      <c r="F13" s="252" t="s">
        <v>463</v>
      </c>
      <c r="G13" s="254"/>
      <c r="H13" s="250" t="s">
        <v>464</v>
      </c>
      <c r="I13" s="252"/>
      <c r="J13" s="682" t="s">
        <v>465</v>
      </c>
      <c r="K13" s="683"/>
      <c r="L13" s="684"/>
      <c r="M13" s="249"/>
    </row>
    <row r="14" spans="2:13" ht="28.25" customHeight="1" x14ac:dyDescent="0.7">
      <c r="B14" s="245"/>
      <c r="C14" s="251"/>
      <c r="D14" s="254"/>
      <c r="E14" s="251"/>
      <c r="F14" s="252"/>
      <c r="G14" s="254"/>
      <c r="H14" s="250" t="s">
        <v>458</v>
      </c>
      <c r="I14" s="252"/>
      <c r="J14" s="682"/>
      <c r="K14" s="683"/>
      <c r="L14" s="684"/>
      <c r="M14" s="249"/>
    </row>
    <row r="15" spans="2:13" ht="28.25" customHeight="1" x14ac:dyDescent="0.7">
      <c r="B15" s="245"/>
      <c r="C15" s="255"/>
      <c r="D15" s="258"/>
      <c r="E15" s="255"/>
      <c r="F15" s="257"/>
      <c r="G15" s="258"/>
      <c r="H15" s="256"/>
      <c r="I15" s="256"/>
      <c r="J15" s="677"/>
      <c r="K15" s="685"/>
      <c r="L15" s="678"/>
      <c r="M15" s="249"/>
    </row>
    <row r="16" spans="2:13" ht="28.25" customHeight="1" thickBot="1" x14ac:dyDescent="0.75">
      <c r="B16" s="259"/>
      <c r="C16" s="260"/>
      <c r="D16" s="260"/>
      <c r="E16" s="260"/>
      <c r="F16" s="260"/>
      <c r="G16" s="260"/>
      <c r="H16" s="260"/>
      <c r="I16" s="260"/>
      <c r="J16" s="260"/>
      <c r="K16" s="260"/>
      <c r="L16" s="260"/>
      <c r="M16" s="261"/>
    </row>
    <row r="17" spans="2:3" ht="16.5" customHeight="1" x14ac:dyDescent="0.7">
      <c r="B17" s="262" t="s">
        <v>466</v>
      </c>
      <c r="C17" s="241" t="s">
        <v>467</v>
      </c>
    </row>
    <row r="18" spans="2:3" ht="16.5" customHeight="1" x14ac:dyDescent="0.7">
      <c r="B18" s="241">
        <v>2</v>
      </c>
      <c r="C18" s="241" t="s">
        <v>468</v>
      </c>
    </row>
    <row r="19" spans="2:3" ht="16.5" customHeight="1" x14ac:dyDescent="0.7">
      <c r="B19" s="241">
        <v>3</v>
      </c>
      <c r="C19" s="241" t="s">
        <v>469</v>
      </c>
    </row>
  </sheetData>
  <mergeCells count="11">
    <mergeCell ref="G8:H8"/>
    <mergeCell ref="B3:D3"/>
    <mergeCell ref="E3:H3"/>
    <mergeCell ref="G6:H6"/>
    <mergeCell ref="I6:L6"/>
    <mergeCell ref="G7:H7"/>
    <mergeCell ref="G9:H9"/>
    <mergeCell ref="J12:L12"/>
    <mergeCell ref="J13:L13"/>
    <mergeCell ref="J14:L14"/>
    <mergeCell ref="J15:L1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23</vt:i4>
      </vt:variant>
    </vt:vector>
  </HeadingPairs>
  <TitlesOfParts>
    <vt:vector size="39" baseType="lpstr">
      <vt:lpstr>指定（更新）申請書</vt:lpstr>
      <vt:lpstr>付表</vt:lpstr>
      <vt:lpstr>参考様式1</vt:lpstr>
      <vt:lpstr>シフト記号表</vt:lpstr>
      <vt:lpstr>【記載例】参考様式1</vt:lpstr>
      <vt:lpstr>【記載例】シフト記号表</vt:lpstr>
      <vt:lpstr>記入方法</vt:lpstr>
      <vt:lpstr>プルダウン・リスト</vt:lpstr>
      <vt:lpstr>参考様式3</vt:lpstr>
      <vt:lpstr>参考様式4</vt:lpstr>
      <vt:lpstr>参考様式5</vt:lpstr>
      <vt:lpstr>参考様式6</vt:lpstr>
      <vt:lpstr>別紙①</vt:lpstr>
      <vt:lpstr>別紙②</vt:lpstr>
      <vt:lpstr>別紙③</vt:lpstr>
      <vt:lpstr>参考様式7</vt:lpstr>
      <vt:lpstr>シフト記号表!【記載例】シフト記号</vt:lpstr>
      <vt:lpstr>【記載例】シフト記号</vt:lpstr>
      <vt:lpstr>シフト記号表!【記載例】シフト記号表</vt:lpstr>
      <vt:lpstr>【記載例】シフト記号表</vt:lpstr>
      <vt:lpstr>【記載例】シフト記号表!Print_Area</vt:lpstr>
      <vt:lpstr>【記載例】参考様式1!Print_Area</vt:lpstr>
      <vt:lpstr>シフト記号表!Print_Area</vt:lpstr>
      <vt:lpstr>記入方法!Print_Area</vt:lpstr>
      <vt:lpstr>参考様式1!Print_Area</vt:lpstr>
      <vt:lpstr>参考様式4!Print_Area</vt:lpstr>
      <vt:lpstr>参考様式5!Print_Area</vt:lpstr>
      <vt:lpstr>参考様式6!Print_Area</vt:lpstr>
      <vt:lpstr>参考様式7!Print_Area</vt:lpstr>
      <vt:lpstr>【記載例】参考様式1!Print_Titles</vt:lpstr>
      <vt:lpstr>参考様式1!Print_Titles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最上　哲充</cp:lastModifiedBy>
  <cp:lastPrinted>2021-10-08T07:37:59Z</cp:lastPrinted>
  <dcterms:created xsi:type="dcterms:W3CDTF">2020-01-28T01:12:50Z</dcterms:created>
  <dcterms:modified xsi:type="dcterms:W3CDTF">2021-10-08T07:38:10Z</dcterms:modified>
</cp:coreProperties>
</file>